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cao_Tecnica\3_OM_9RM\2ª Cia Fron - Porto Murtinho_MS\A_SS_PRJ\2023_COP 2ª Cia Fron - Porto Murtinho\6_Ap F - Cronograma\"/>
    </mc:Choice>
  </mc:AlternateContent>
  <xr:revisionPtr revIDLastSave="0" documentId="13_ncr:1_{8CEA7018-01F9-424F-B4E9-D09A6CC805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ttons" sheetId="1" r:id="rId1"/>
  </sheets>
  <definedNames>
    <definedName name="_xlnm.Print_Area" localSheetId="0">Buttons!$A$1:$S$97</definedName>
  </definedNames>
  <calcPr calcId="191029"/>
</workbook>
</file>

<file path=xl/calcChain.xml><?xml version="1.0" encoding="utf-8"?>
<calcChain xmlns="http://schemas.openxmlformats.org/spreadsheetml/2006/main">
  <c r="S64" i="1" l="1"/>
  <c r="S54" i="1"/>
  <c r="N64" i="1"/>
  <c r="O64" i="1"/>
  <c r="P64" i="1"/>
  <c r="Q64" i="1"/>
  <c r="R64" i="1"/>
  <c r="M64" i="1"/>
  <c r="L64" i="1"/>
  <c r="K64" i="1"/>
  <c r="J64" i="1"/>
  <c r="I64" i="1"/>
  <c r="H64" i="1"/>
  <c r="G64" i="1"/>
  <c r="F64" i="1"/>
  <c r="E64" i="1"/>
  <c r="D64" i="1"/>
  <c r="E54" i="1"/>
  <c r="F54" i="1"/>
  <c r="G54" i="1"/>
  <c r="G73" i="1" s="1"/>
  <c r="H54" i="1"/>
  <c r="I54" i="1"/>
  <c r="J54" i="1"/>
  <c r="K54" i="1"/>
  <c r="L54" i="1"/>
  <c r="M54" i="1"/>
  <c r="N54" i="1"/>
  <c r="O54" i="1"/>
  <c r="P54" i="1"/>
  <c r="Q54" i="1"/>
  <c r="R54" i="1"/>
  <c r="D5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D70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E69" i="1" s="1"/>
  <c r="D72" i="1"/>
  <c r="K73" i="1" l="1"/>
  <c r="J73" i="1"/>
  <c r="I73" i="1"/>
  <c r="H73" i="1"/>
  <c r="F73" i="1"/>
  <c r="R73" i="1"/>
  <c r="E73" i="1"/>
  <c r="O73" i="1"/>
  <c r="N73" i="1"/>
  <c r="Q73" i="1"/>
  <c r="P73" i="1"/>
  <c r="M73" i="1"/>
  <c r="D73" i="1"/>
  <c r="L73" i="1"/>
  <c r="S73" i="1"/>
  <c r="P69" i="1"/>
  <c r="O69" i="1"/>
  <c r="H69" i="1"/>
  <c r="G69" i="1"/>
  <c r="D69" i="1"/>
  <c r="L69" i="1"/>
  <c r="S69" i="1"/>
  <c r="K69" i="1"/>
  <c r="R69" i="1"/>
  <c r="J69" i="1"/>
  <c r="Q69" i="1"/>
  <c r="I69" i="1"/>
  <c r="N69" i="1"/>
  <c r="F69" i="1"/>
  <c r="M69" i="1"/>
  <c r="Q71" i="1"/>
  <c r="R71" i="1" l="1"/>
  <c r="N71" i="1"/>
  <c r="H71" i="1"/>
  <c r="F71" i="1"/>
  <c r="O71" i="1"/>
  <c r="M71" i="1"/>
  <c r="D71" i="1"/>
  <c r="E71" i="1"/>
  <c r="L71" i="1"/>
  <c r="K71" i="1"/>
  <c r="J71" i="1"/>
  <c r="I71" i="1"/>
  <c r="S71" i="1"/>
  <c r="G71" i="1"/>
  <c r="P71" i="1"/>
</calcChain>
</file>

<file path=xl/sharedStrings.xml><?xml version="1.0" encoding="utf-8"?>
<sst xmlns="http://schemas.openxmlformats.org/spreadsheetml/2006/main" count="674" uniqueCount="269">
  <si>
    <t>Cronograma Físico e Financeiro</t>
  </si>
  <si>
    <t>Item</t>
  </si>
  <si>
    <t>Descrição</t>
  </si>
  <si>
    <t>Total Por Etapa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</si>
  <si>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</si>
  <si>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</si>
  <si>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</si>
  <si>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</si>
  <si>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</si>
  <si>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</si>
  <si>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</si>
  <si>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</si>
  <si>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</si>
  <si>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</si>
  <si>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</si>
  <si>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</si>
  <si>
    <t>390 DIAS</t>
  </si>
  <si>
    <t>420 DIAS</t>
  </si>
  <si>
    <t>450 DIAS</t>
  </si>
  <si>
    <t>480 DIAS</t>
  </si>
  <si>
    <t xml:space="preserve"> 1 </t>
  </si>
  <si>
    <t>SETP - SERVIÇOS TÉCNICOS E PROFISSIONAIS</t>
  </si>
  <si>
    <t/>
  </si>
  <si>
    <t xml:space="preserve"> 2 </t>
  </si>
  <si>
    <t>SEAA - SERVIÇOS AUXILIARES E ADMINISTRATIVOS</t>
  </si>
  <si>
    <t xml:space="preserve"> 3 </t>
  </si>
  <si>
    <t>SERC - SERVIÇOS COMPLEMENTARES</t>
  </si>
  <si>
    <t xml:space="preserve"> 4 </t>
  </si>
  <si>
    <t>SERP - SERVIÇOS PRELIMINARES</t>
  </si>
  <si>
    <t xml:space="preserve"> 5 </t>
  </si>
  <si>
    <t>SEDI - SERVIÇOS DIVERSOS</t>
  </si>
  <si>
    <t xml:space="preserve"> 6 </t>
  </si>
  <si>
    <t>SERT - SERVIÇOS TÉCNICOS (LOCAÇÃO)</t>
  </si>
  <si>
    <t>100,00%
6.908,04</t>
  </si>
  <si>
    <t xml:space="preserve"> 7 </t>
  </si>
  <si>
    <t>CANT - CANTEIROS DE OBRAS</t>
  </si>
  <si>
    <t>100,00%
130.411,73</t>
  </si>
  <si>
    <t xml:space="preserve"> 8 </t>
  </si>
  <si>
    <t>MOVT - MOVIMENTO DE TERRA</t>
  </si>
  <si>
    <t xml:space="preserve"> 9 </t>
  </si>
  <si>
    <t>FUES - FUNDAÇÕES E ESTRUTURAS</t>
  </si>
  <si>
    <t xml:space="preserve"> 10 </t>
  </si>
  <si>
    <t>INHI - INSTALAÇÕES HIDROSSANITÁRIAS</t>
  </si>
  <si>
    <t>100,00%
38.097,71</t>
  </si>
  <si>
    <t>5,00%
1.904,89</t>
  </si>
  <si>
    <t>10,00%
3.809,77</t>
  </si>
  <si>
    <t xml:space="preserve"> 11 </t>
  </si>
  <si>
    <t>INEL - REDES ELÉTRICAS / ILUMINAÇÃO EXTERNA</t>
  </si>
  <si>
    <t>100,00%
84.054,71</t>
  </si>
  <si>
    <t>10,00%
8.405,47</t>
  </si>
  <si>
    <t>15,00%
12.608,21</t>
  </si>
  <si>
    <t>5,00%
4.202,74</t>
  </si>
  <si>
    <t xml:space="preserve"> 12 </t>
  </si>
  <si>
    <t>INEL - INSTALAÇÕES ELÉTRICAS/TELEFÔNICAS</t>
  </si>
  <si>
    <t>100,00%
150.105,27</t>
  </si>
  <si>
    <t>10,00%
15.010,53</t>
  </si>
  <si>
    <t>15,00%
22.515,79</t>
  </si>
  <si>
    <t>5,00%
7.505,26</t>
  </si>
  <si>
    <t xml:space="preserve"> 13 </t>
  </si>
  <si>
    <t>INES - INSTALAÇÕES ESPECIAIS</t>
  </si>
  <si>
    <t>100,00%
136.385,10</t>
  </si>
  <si>
    <t>10,00%
13.638,51</t>
  </si>
  <si>
    <t>15,00%
20.457,77</t>
  </si>
  <si>
    <t xml:space="preserve"> 14 </t>
  </si>
  <si>
    <t>PARE - PAREDES/PAINÉIS</t>
  </si>
  <si>
    <t>100,00%
108.984,21</t>
  </si>
  <si>
    <t>10,00%
10.898,42</t>
  </si>
  <si>
    <t xml:space="preserve"> 15 </t>
  </si>
  <si>
    <t>COBE - COBERTURA</t>
  </si>
  <si>
    <t xml:space="preserve"> 16 </t>
  </si>
  <si>
    <t>IMPE - IMPERMEABILIZAÇÃO E PROTEÇÕES</t>
  </si>
  <si>
    <t xml:space="preserve"> 17 </t>
  </si>
  <si>
    <t>ESQV - ESQUADRIAS/FERRAGENS/VIDROS</t>
  </si>
  <si>
    <t>100,00%
197.752,25</t>
  </si>
  <si>
    <t>10,00%
19.775,23</t>
  </si>
  <si>
    <t>5,00%
9.887,61</t>
  </si>
  <si>
    <t xml:space="preserve"> 18 </t>
  </si>
  <si>
    <t>REVE - REVESTIMENTOS E TRATAMENTO SUPERFICIAIS</t>
  </si>
  <si>
    <t>100,00%
115.727,24</t>
  </si>
  <si>
    <t>20,00%
23.145,45</t>
  </si>
  <si>
    <t xml:space="preserve"> 19 </t>
  </si>
  <si>
    <t>PISO - PISO / SOLEIRA / RODAPÉS</t>
  </si>
  <si>
    <t xml:space="preserve"> 20 </t>
  </si>
  <si>
    <t>PINT - PINTURAS</t>
  </si>
  <si>
    <t>100,00%
86.102,43</t>
  </si>
  <si>
    <t>5,00%
4.305,12</t>
  </si>
  <si>
    <t>10,00%
8.610,24</t>
  </si>
  <si>
    <t>20,00%
17.220,49</t>
  </si>
  <si>
    <t xml:space="preserve"> 21 </t>
  </si>
  <si>
    <t>URBA - URBANIZAÇÃO</t>
  </si>
  <si>
    <t>100,00%
16.457,36</t>
  </si>
  <si>
    <t>25,00%
4.114,34</t>
  </si>
  <si>
    <t>Porcentagem</t>
  </si>
  <si>
    <t>Custo</t>
  </si>
  <si>
    <t>Porcentagem Acumulado</t>
  </si>
  <si>
    <t>100,0%</t>
  </si>
  <si>
    <t>Custo Acumulado</t>
  </si>
  <si>
    <t>CRONOGRAMA FÍSICO-FINANCEIRO E CURVA S</t>
  </si>
  <si>
    <t>OBRA: CONSTRUÇÃO DO CENTRO DE OPERAÇÕES DA 2ª CIA FRON, PORTO MURTINHO/MS.</t>
  </si>
  <si>
    <t>ÁREA EQUIVALENTE (m²): 287,73</t>
  </si>
  <si>
    <t>PROJETO N°: 202009019</t>
  </si>
  <si>
    <t>RM: 9ª REGIÃO MILITAR</t>
  </si>
  <si>
    <t>OM OBRA: CONSTRUÇÃO DO CENTRO DE OPERAÇÕES DA 2ª CIA FRON, PORTO MURTINHO/MS.</t>
  </si>
  <si>
    <t>DATA: 05/09/2023   /  DATA REFERÊNCIA ORÇAMENTO: JULHO 2023</t>
  </si>
  <si>
    <t>LOCAL OBRA: PORTO MURTINHO, MS</t>
  </si>
  <si>
    <t>BDI GERAL : 22,28% ; BDI DIFERENCIADO : 15,28%   / REGIME PREVIDENCIÁRIO: NÃO DESONERADO</t>
  </si>
  <si>
    <t>Cronograma Físico e Financeiro - EQUIPAMENTOS</t>
  </si>
  <si>
    <t>EQUIPAMENTOS</t>
  </si>
  <si>
    <t>100,00%
293.372,23</t>
  </si>
  <si>
    <t>0,0%</t>
  </si>
  <si>
    <t>0,00</t>
  </si>
  <si>
    <t>293.372,23</t>
  </si>
  <si>
    <t>Cronograma Físico e Financeiro - GERAL</t>
  </si>
  <si>
    <t>VISTO:</t>
  </si>
  <si>
    <t>LICIA CARVALHO COELHO - 1º TEN OTT</t>
  </si>
  <si>
    <t>ENG. CIVIL – CREA 17.497 D/MS</t>
  </si>
  <si>
    <t>2,00%
2.608,23</t>
  </si>
  <si>
    <t>100,00%
19.460,50</t>
  </si>
  <si>
    <t>25,00%
4.865,13</t>
  </si>
  <si>
    <t>100,00%
175.141,00</t>
  </si>
  <si>
    <t>100,00%
6.806,51</t>
  </si>
  <si>
    <t>100,00%
19.911,16</t>
  </si>
  <si>
    <t>25,00%
4.977,79</t>
  </si>
  <si>
    <t>75,00%
14.933,37</t>
  </si>
  <si>
    <t>100,00%
377.697,66</t>
  </si>
  <si>
    <t>100,00%
57.166,27</t>
  </si>
  <si>
    <t>100,00%
343.058,04</t>
  </si>
  <si>
    <t>10,00%
34.305,80</t>
  </si>
  <si>
    <t>20,00%
68.611,61</t>
  </si>
  <si>
    <t>100,00%
27.576,36</t>
  </si>
  <si>
    <t>30,00%
8.272,91</t>
  </si>
  <si>
    <t>100,00%
141.172,54</t>
  </si>
  <si>
    <t>15,00%
21.175,88</t>
  </si>
  <si>
    <t>10,00%
14.117,25</t>
  </si>
  <si>
    <t>Campo Grande/MS, 27 de setembro de 2023</t>
  </si>
  <si>
    <t>50,00%
9.730,25</t>
  </si>
  <si>
    <t>1,00%
1.751,41</t>
  </si>
  <si>
    <t>2,00%
3.502,82</t>
  </si>
  <si>
    <t>4,00%
7.005,64</t>
  </si>
  <si>
    <t>6,00%
10.508,46</t>
  </si>
  <si>
    <t>9,00%
15.762,69</t>
  </si>
  <si>
    <t>12,00%
21.016,92</t>
  </si>
  <si>
    <t>15,00%
26.271,15</t>
  </si>
  <si>
    <t>4,00%
272,26</t>
  </si>
  <si>
    <t>15,00%
1.020,98</t>
  </si>
  <si>
    <t>6,00%
408,39</t>
  </si>
  <si>
    <t>30,00%
2.041,95</t>
  </si>
  <si>
    <t>1,00%
3.776,98</t>
  </si>
  <si>
    <t>2,00%
7.553,95</t>
  </si>
  <si>
    <t>4,00%
15.107,91</t>
  </si>
  <si>
    <t>6,00%
22.661,86</t>
  </si>
  <si>
    <t>9,00%
33.992,79</t>
  </si>
  <si>
    <t>12,00%
45.323,72</t>
  </si>
  <si>
    <t>15,00%
56.654,65</t>
  </si>
  <si>
    <t>10,00%
13.041,17</t>
  </si>
  <si>
    <t>15,00%
19.561,76</t>
  </si>
  <si>
    <t>36,00%
46.948,22</t>
  </si>
  <si>
    <t>70,00%
40.016,39</t>
  </si>
  <si>
    <t>30,00%
17.149,88</t>
  </si>
  <si>
    <t>2,00%
6.861,16</t>
  </si>
  <si>
    <t>8,00%
27.444,64</t>
  </si>
  <si>
    <t>35,00%
120.070,31</t>
  </si>
  <si>
    <t>25,00%
85.764,51</t>
  </si>
  <si>
    <t>15,00%
5.714,66</t>
  </si>
  <si>
    <t>30,00%
11.429,31</t>
  </si>
  <si>
    <t>20,00%
7.619,54</t>
  </si>
  <si>
    <t>20,00%
16.810,94</t>
  </si>
  <si>
    <t>20,00%
30.021,05</t>
  </si>
  <si>
    <t>30,00%
32.695,26</t>
  </si>
  <si>
    <t>60,00%
65.390,53</t>
  </si>
  <si>
    <t>50,00%
13.788,18</t>
  </si>
  <si>
    <t>20,00%
5.515,27</t>
  </si>
  <si>
    <t>30,00%
59.325,68</t>
  </si>
  <si>
    <t>25,00%
49.438,06</t>
  </si>
  <si>
    <t>15,00%
29.662,84</t>
  </si>
  <si>
    <t>40,00%
46.290,90</t>
  </si>
  <si>
    <t>20,00%
28.234,51</t>
  </si>
  <si>
    <t>40,00%
56.469,02</t>
  </si>
  <si>
    <t>15,00%
12.915,36</t>
  </si>
  <si>
    <t>20,00%
3.291,47</t>
  </si>
  <si>
    <t>30,00%
4.937,21</t>
  </si>
  <si>
    <t>1,76%</t>
  </si>
  <si>
    <t>0,61%</t>
  </si>
  <si>
    <t>43.505,44</t>
  </si>
  <si>
    <t>48.702,26</t>
  </si>
  <si>
    <t>62.928,30</t>
  </si>
  <si>
    <t>104.388,55</t>
  </si>
  <si>
    <t>159.215,71</t>
  </si>
  <si>
    <t>254.718,50</t>
  </si>
  <si>
    <t>337.123,44</t>
  </si>
  <si>
    <t>153.811,33</t>
  </si>
  <si>
    <t>147.560,42</t>
  </si>
  <si>
    <t>78.783,03</t>
  </si>
  <si>
    <t>59.935,11</t>
  </si>
  <si>
    <t>33.948,96</t>
  </si>
  <si>
    <t>15.115,78</t>
  </si>
  <si>
    <t>99,39%</t>
  </si>
  <si>
    <t>92.207,70</t>
  </si>
  <si>
    <t>155.136,00</t>
  </si>
  <si>
    <t>259.524,55</t>
  </si>
  <si>
    <t>418.740,26</t>
  </si>
  <si>
    <t>673.458,76</t>
  </si>
  <si>
    <t>1.010.582,20</t>
  </si>
  <si>
    <t>41,10%
120.575,99</t>
  </si>
  <si>
    <t>52,30%
153.433,68</t>
  </si>
  <si>
    <t>6,60%
19.362,57</t>
  </si>
  <si>
    <t>41,1%</t>
  </si>
  <si>
    <t>52,3%</t>
  </si>
  <si>
    <t>6,6%</t>
  </si>
  <si>
    <t>120.575,99</t>
  </si>
  <si>
    <t>153.433,68</t>
  </si>
  <si>
    <t>19.362,57</t>
  </si>
  <si>
    <t>93,4%</t>
  </si>
  <si>
    <t>120.575,98</t>
  </si>
  <si>
    <t>274.009,66</t>
  </si>
  <si>
    <t>GERAL -OBRA + EQUIPAMENTOS</t>
  </si>
  <si>
    <t>100,00%
239.551,77</t>
  </si>
  <si>
    <t>60,00%
143.731,06</t>
  </si>
  <si>
    <t>30,00%
71.865,53</t>
  </si>
  <si>
    <t>10,00%
23.955,18</t>
  </si>
  <si>
    <t>1,96%</t>
  </si>
  <si>
    <t>2,54%</t>
  </si>
  <si>
    <t>4,21%</t>
  </si>
  <si>
    <t>6,42%</t>
  </si>
  <si>
    <t>10,28%</t>
  </si>
  <si>
    <t>13,6%</t>
  </si>
  <si>
    <t>16,76%</t>
  </si>
  <si>
    <t>15,0%</t>
  </si>
  <si>
    <t>7,74%</t>
  </si>
  <si>
    <t>6,21%</t>
  </si>
  <si>
    <t>5,95%</t>
  </si>
  <si>
    <t>3,18%</t>
  </si>
  <si>
    <t>2,42%</t>
  </si>
  <si>
    <t>1,37%</t>
  </si>
  <si>
    <t>415.293,24</t>
  </si>
  <si>
    <t>371.762,63</t>
  </si>
  <si>
    <t>191.735,15</t>
  </si>
  <si>
    <t>3,72%</t>
  </si>
  <si>
    <t>6,26%</t>
  </si>
  <si>
    <t>10,47%</t>
  </si>
  <si>
    <t>16,89%</t>
  </si>
  <si>
    <t>27,17%</t>
  </si>
  <si>
    <t>40,77%</t>
  </si>
  <si>
    <t>57,53%</t>
  </si>
  <si>
    <t>72,53%</t>
  </si>
  <si>
    <t>80,26%</t>
  </si>
  <si>
    <t>86,47%</t>
  </si>
  <si>
    <t>92,42%</t>
  </si>
  <si>
    <t>95,6%</t>
  </si>
  <si>
    <t>98,02%</t>
  </si>
  <si>
    <t>1.425.875,44</t>
  </si>
  <si>
    <t>1.797.638,07</t>
  </si>
  <si>
    <t>1.989.373,22</t>
  </si>
  <si>
    <t>2.143.184,55</t>
  </si>
  <si>
    <t>2.290.744,97</t>
  </si>
  <si>
    <t>2.369.528,00</t>
  </si>
  <si>
    <t>2.429.463,11</t>
  </si>
  <si>
    <t>2.463.412,07</t>
  </si>
  <si>
    <t>2.478.527,86</t>
  </si>
  <si>
    <t>Custo Acumulado com BDI</t>
  </si>
  <si>
    <t>Custo Acumulado com BDI 22,28%</t>
  </si>
  <si>
    <t>Custo Acumulado com BDI 15,28%</t>
  </si>
  <si>
    <t>Critérios de medição: Medido 50% após aprovação dos projetos pelo fiscal e pela concessionaria de energia e 50% após o término da obra, com todas as correções que venham a ser necessárias</t>
  </si>
  <si>
    <t>Critérios de medição: Medido 50% após término dos itens 08 a 13 (Movimentação de Terra, Fundações, estruturas, instalações hidrossanitárias, elétricas e especiais) e 50% após o término do contrato.</t>
  </si>
  <si>
    <t>Critérios de medição: Medido 100% após o término deste item.</t>
  </si>
  <si>
    <t>Critérios de medição: Medido 100% após o término dos itens 8 e 9 (movimentação de terra, fundações e estrutura).</t>
  </si>
  <si>
    <t>Critérios de medição: Medido 30% após o término das fundações e baldrames + medido 70% após o término de toda a estrutura.</t>
  </si>
  <si>
    <t>Critérios de medição: Medido 60% após o forneciemento  e montagem da estrutura metálica, e 40% após término deste item.</t>
  </si>
  <si>
    <t>Critérios de medição: Medido 70% após o término da construção do canteiro, e 30% após o término deste item.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</si>
</sst>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7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Arial"/>
      <family val="1"/>
    </font>
    <font>
      <b/>
      <sz val="10"/>
      <color rgb="FFFF0000"/>
      <name val="Arial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3">
    <xf numFmtId="0" fontId="0" fillId="0" borderId="0" xfId="0"/>
    <xf numFmtId="0" fontId="7" fillId="3" borderId="0" xfId="0" applyFont="1" applyFill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right" vertical="top" wrapText="1"/>
    </xf>
    <xf numFmtId="0" fontId="4" fillId="6" borderId="0" xfId="0" applyFont="1" applyFill="1" applyAlignment="1">
      <alignment horizontal="center" vertical="top" wrapText="1"/>
    </xf>
    <xf numFmtId="0" fontId="0" fillId="7" borderId="0" xfId="0" applyFill="1"/>
    <xf numFmtId="4" fontId="4" fillId="6" borderId="0" xfId="0" applyNumberFormat="1" applyFont="1" applyFill="1" applyAlignment="1">
      <alignment horizontal="right" vertical="top" wrapText="1"/>
    </xf>
    <xf numFmtId="0" fontId="12" fillId="0" borderId="0" xfId="0" applyFont="1"/>
    <xf numFmtId="0" fontId="13" fillId="7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3" fillId="7" borderId="0" xfId="0" applyFont="1" applyFill="1"/>
    <xf numFmtId="44" fontId="13" fillId="7" borderId="0" xfId="0" applyNumberFormat="1" applyFont="1" applyFill="1" applyAlignment="1">
      <alignment horizontal="center" vertical="center"/>
    </xf>
    <xf numFmtId="0" fontId="13" fillId="7" borderId="0" xfId="0" applyFont="1" applyFill="1" applyAlignment="1">
      <alignment horizontal="left"/>
    </xf>
    <xf numFmtId="10" fontId="14" fillId="7" borderId="0" xfId="1" applyNumberFormat="1" applyFont="1" applyFill="1" applyAlignment="1">
      <alignment horizontal="center" vertical="center"/>
    </xf>
    <xf numFmtId="44" fontId="14" fillId="7" borderId="0" xfId="0" applyNumberFormat="1" applyFont="1" applyFill="1" applyAlignment="1">
      <alignment horizontal="center" vertical="center"/>
    </xf>
    <xf numFmtId="10" fontId="13" fillId="7" borderId="0" xfId="1" applyNumberFormat="1" applyFont="1" applyFill="1" applyAlignment="1">
      <alignment horizontal="center" vertical="center"/>
    </xf>
    <xf numFmtId="10" fontId="4" fillId="6" borderId="0" xfId="1" applyNumberFormat="1" applyFont="1" applyFill="1" applyAlignment="1">
      <alignment horizontal="right" vertical="top" wrapText="1"/>
    </xf>
    <xf numFmtId="4" fontId="0" fillId="0" borderId="0" xfId="0" applyNumberFormat="1"/>
    <xf numFmtId="0" fontId="3" fillId="5" borderId="0" xfId="0" applyFont="1" applyFill="1" applyAlignment="1">
      <alignment horizontal="right" vertical="top" wrapText="1"/>
    </xf>
    <xf numFmtId="0" fontId="5" fillId="5" borderId="0" xfId="0" applyFont="1" applyFill="1" applyAlignment="1">
      <alignment horizontal="right" vertical="top" wrapText="1"/>
    </xf>
    <xf numFmtId="0" fontId="16" fillId="5" borderId="1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10" fillId="7" borderId="5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horizontal="left" vertical="top"/>
    </xf>
    <xf numFmtId="0" fontId="1" fillId="6" borderId="0" xfId="0" applyFont="1" applyFill="1" applyAlignment="1">
      <alignment horizontal="center" wrapText="1"/>
    </xf>
    <xf numFmtId="0" fontId="0" fillId="0" borderId="0" xfId="0"/>
    <xf numFmtId="0" fontId="2" fillId="2" borderId="0" xfId="0" applyFont="1" applyFill="1" applyAlignment="1">
      <alignment horizontal="center" wrapText="1"/>
    </xf>
    <xf numFmtId="0" fontId="10" fillId="7" borderId="5" xfId="0" applyFont="1" applyFill="1" applyBorder="1" applyAlignment="1">
      <alignment horizontal="left" vertical="top" wrapText="1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8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 vertical="top"/>
    </xf>
    <xf numFmtId="0" fontId="8" fillId="4" borderId="0" xfId="0" applyFont="1" applyFill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left" vertical="top" wrapText="1"/>
    </xf>
    <xf numFmtId="0" fontId="6" fillId="6" borderId="0" xfId="0" applyFont="1" applyFill="1" applyAlignment="1">
      <alignment horizontal="center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CURVA 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9267572153002315E-2"/>
          <c:y val="0.11154187918449834"/>
          <c:w val="0.93262878319844933"/>
          <c:h val="0.8027378505755210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Buttons!$D$72:$S$72</c:f>
              <c:numCache>
                <c:formatCode>#,##0.00</c:formatCode>
                <c:ptCount val="16"/>
                <c:pt idx="0">
                  <c:v>43505.440000000002</c:v>
                </c:pt>
                <c:pt idx="1">
                  <c:v>92207.7</c:v>
                </c:pt>
                <c:pt idx="2">
                  <c:v>155136</c:v>
                </c:pt>
                <c:pt idx="3">
                  <c:v>259524.55</c:v>
                </c:pt>
                <c:pt idx="4">
                  <c:v>418740.26</c:v>
                </c:pt>
                <c:pt idx="5">
                  <c:v>673458.76</c:v>
                </c:pt>
                <c:pt idx="6">
                  <c:v>1010582.2</c:v>
                </c:pt>
                <c:pt idx="7">
                  <c:v>1425875.44</c:v>
                </c:pt>
                <c:pt idx="8">
                  <c:v>1797638.07</c:v>
                </c:pt>
                <c:pt idx="9">
                  <c:v>2109949.2000000002</c:v>
                </c:pt>
                <c:pt idx="10">
                  <c:v>2417194.21</c:v>
                </c:pt>
                <c:pt idx="11">
                  <c:v>2584117.2000000002</c:v>
                </c:pt>
                <c:pt idx="12">
                  <c:v>2662900.23</c:v>
                </c:pt>
                <c:pt idx="13">
                  <c:v>2722835.34</c:v>
                </c:pt>
                <c:pt idx="14">
                  <c:v>2756784.3</c:v>
                </c:pt>
                <c:pt idx="15">
                  <c:v>2771900.09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4-4ABC-BB62-A474D7027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692648"/>
        <c:axId val="62642552"/>
      </c:lineChart>
      <c:catAx>
        <c:axId val="74269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2642552"/>
        <c:crosses val="autoZero"/>
        <c:auto val="1"/>
        <c:lblAlgn val="ctr"/>
        <c:lblOffset val="100"/>
        <c:noMultiLvlLbl val="0"/>
      </c:catAx>
      <c:valAx>
        <c:axId val="6264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42692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704851</xdr:colOff>
      <xdr:row>75</xdr:row>
      <xdr:rowOff>176211</xdr:rowOff>
    </xdr:from>
    <xdr:to>
      <xdr:col>13</xdr:col>
      <xdr:colOff>1063625</xdr:colOff>
      <xdr:row>96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2705D26-21AF-4608-9C48-6727CA417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9"/>
  <sheetViews>
    <sheetView tabSelected="1" showOutlineSymbols="0" view="pageBreakPreview" zoomScale="60" zoomScaleNormal="80" workbookViewId="0">
      <selection activeCell="B22" sqref="B22"/>
    </sheetView>
  </sheetViews>
  <sheetFormatPr defaultRowHeight="14.25" x14ac:dyDescent="0.2"/>
  <cols>
    <col min="1" max="1" width="20" bestFit="1" customWidth="1"/>
    <col min="2" max="2" width="60" bestFit="1" customWidth="1"/>
    <col min="3" max="3" width="20" bestFit="1" customWidth="1"/>
    <col min="4" max="8" width="12" bestFit="1" customWidth="1"/>
    <col min="9" max="9" width="12.875" bestFit="1" customWidth="1"/>
    <col min="10" max="10" width="13.625" bestFit="1" customWidth="1"/>
    <col min="11" max="11" width="14.75" bestFit="1" customWidth="1"/>
    <col min="12" max="12" width="14.25" customWidth="1"/>
    <col min="13" max="13" width="14.75" bestFit="1" customWidth="1"/>
    <col min="14" max="14" width="14.875" bestFit="1" customWidth="1"/>
    <col min="15" max="15" width="14.5" bestFit="1" customWidth="1"/>
    <col min="16" max="16" width="15.125" bestFit="1" customWidth="1"/>
    <col min="17" max="17" width="14.875" bestFit="1" customWidth="1"/>
    <col min="18" max="18" width="14.5" bestFit="1" customWidth="1"/>
    <col min="19" max="19" width="14.875" bestFit="1" customWidth="1"/>
    <col min="20" max="28" width="12" bestFit="1" customWidth="1"/>
  </cols>
  <sheetData>
    <row r="1" spans="1:19" x14ac:dyDescent="0.2">
      <c r="A1" s="35" t="s">
        <v>97</v>
      </c>
      <c r="B1" s="36"/>
      <c r="C1" s="36"/>
      <c r="D1" s="36"/>
      <c r="E1" s="37"/>
      <c r="F1" s="37"/>
    </row>
    <row r="2" spans="1:19" ht="57" customHeight="1" x14ac:dyDescent="0.2">
      <c r="A2" s="34" t="s">
        <v>98</v>
      </c>
      <c r="B2" s="34"/>
      <c r="C2" s="34"/>
      <c r="D2" s="34"/>
      <c r="E2" s="29" t="s">
        <v>99</v>
      </c>
      <c r="F2" s="29"/>
      <c r="G2" s="29"/>
    </row>
    <row r="3" spans="1:19" x14ac:dyDescent="0.2">
      <c r="A3" s="30" t="s">
        <v>100</v>
      </c>
      <c r="B3" s="30"/>
      <c r="C3" s="30"/>
      <c r="D3" s="30"/>
      <c r="E3" s="38" t="s">
        <v>101</v>
      </c>
      <c r="F3" s="38"/>
      <c r="G3" s="38"/>
    </row>
    <row r="4" spans="1:19" ht="44.25" customHeight="1" x14ac:dyDescent="0.2">
      <c r="A4" s="34" t="s">
        <v>102</v>
      </c>
      <c r="B4" s="34"/>
      <c r="C4" s="34"/>
      <c r="D4" s="34"/>
      <c r="E4" s="29" t="s">
        <v>103</v>
      </c>
      <c r="F4" s="29"/>
      <c r="G4" s="29"/>
    </row>
    <row r="5" spans="1:19" ht="68.25" customHeight="1" x14ac:dyDescent="0.2">
      <c r="A5" s="30" t="s">
        <v>104</v>
      </c>
      <c r="B5" s="30"/>
      <c r="C5" s="30"/>
      <c r="D5" s="30"/>
      <c r="E5" s="29" t="s">
        <v>105</v>
      </c>
      <c r="F5" s="29"/>
      <c r="G5" s="29"/>
    </row>
    <row r="6" spans="1:19" ht="15" x14ac:dyDescent="0.25">
      <c r="A6" s="33" t="s">
        <v>0</v>
      </c>
      <c r="B6" s="32"/>
      <c r="C6" s="32"/>
      <c r="D6" s="32"/>
      <c r="E6" s="32"/>
      <c r="F6" s="32"/>
      <c r="G6" s="32"/>
    </row>
    <row r="7" spans="1:19" ht="15" x14ac:dyDescent="0.2">
      <c r="A7" s="3" t="s">
        <v>1</v>
      </c>
      <c r="B7" s="3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18</v>
      </c>
      <c r="S7" s="4" t="s">
        <v>19</v>
      </c>
    </row>
    <row r="8" spans="1:19" ht="24" customHeight="1" thickBot="1" x14ac:dyDescent="0.25">
      <c r="A8" s="5" t="s">
        <v>20</v>
      </c>
      <c r="B8" s="5" t="s">
        <v>21</v>
      </c>
      <c r="C8" s="6" t="s">
        <v>117</v>
      </c>
      <c r="D8" s="7" t="s">
        <v>135</v>
      </c>
      <c r="E8" s="7" t="s">
        <v>118</v>
      </c>
      <c r="F8" s="7" t="s">
        <v>118</v>
      </c>
      <c r="G8" s="6" t="s">
        <v>22</v>
      </c>
      <c r="H8" s="6" t="s">
        <v>22</v>
      </c>
      <c r="I8" s="6" t="s">
        <v>22</v>
      </c>
      <c r="J8" s="6" t="s">
        <v>22</v>
      </c>
      <c r="K8" s="6" t="s">
        <v>22</v>
      </c>
      <c r="L8" s="6" t="s">
        <v>22</v>
      </c>
      <c r="M8" s="6" t="s">
        <v>22</v>
      </c>
      <c r="N8" s="6" t="s">
        <v>22</v>
      </c>
      <c r="O8" s="6" t="s">
        <v>22</v>
      </c>
      <c r="P8" s="6" t="s">
        <v>22</v>
      </c>
      <c r="Q8" s="6" t="s">
        <v>22</v>
      </c>
      <c r="R8" s="6" t="s">
        <v>22</v>
      </c>
      <c r="S8" s="6" t="s">
        <v>22</v>
      </c>
    </row>
    <row r="9" spans="1:19" ht="45.75" customHeight="1" thickTop="1" thickBot="1" x14ac:dyDescent="0.25">
      <c r="A9" s="5"/>
      <c r="B9" s="26" t="s">
        <v>262</v>
      </c>
      <c r="C9" s="6"/>
      <c r="D9" s="7"/>
      <c r="E9" s="7"/>
      <c r="F9" s="7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ht="24" customHeight="1" thickTop="1" thickBot="1" x14ac:dyDescent="0.25">
      <c r="A10" s="5" t="s">
        <v>23</v>
      </c>
      <c r="B10" s="5" t="s">
        <v>24</v>
      </c>
      <c r="C10" s="6" t="s">
        <v>119</v>
      </c>
      <c r="D10" s="7" t="s">
        <v>136</v>
      </c>
      <c r="E10" s="7" t="s">
        <v>136</v>
      </c>
      <c r="F10" s="7" t="s">
        <v>137</v>
      </c>
      <c r="G10" s="7" t="s">
        <v>138</v>
      </c>
      <c r="H10" s="7" t="s">
        <v>139</v>
      </c>
      <c r="I10" s="7" t="s">
        <v>140</v>
      </c>
      <c r="J10" s="7" t="s">
        <v>141</v>
      </c>
      <c r="K10" s="7" t="s">
        <v>142</v>
      </c>
      <c r="L10" s="7" t="s">
        <v>142</v>
      </c>
      <c r="M10" s="7" t="s">
        <v>141</v>
      </c>
      <c r="N10" s="7" t="s">
        <v>140</v>
      </c>
      <c r="O10" s="7" t="s">
        <v>139</v>
      </c>
      <c r="P10" s="7" t="s">
        <v>138</v>
      </c>
      <c r="Q10" s="7" t="s">
        <v>137</v>
      </c>
      <c r="R10" s="7" t="s">
        <v>136</v>
      </c>
      <c r="S10" s="7" t="s">
        <v>136</v>
      </c>
    </row>
    <row r="11" spans="1:19" ht="54.75" customHeight="1" thickTop="1" thickBot="1" x14ac:dyDescent="0.25">
      <c r="A11" s="5"/>
      <c r="B11" s="26" t="s">
        <v>263</v>
      </c>
      <c r="C11" s="6"/>
      <c r="D11" s="7"/>
      <c r="E11" s="25"/>
      <c r="F11" s="25"/>
      <c r="G11" s="7"/>
      <c r="H11" s="7"/>
      <c r="I11" s="7"/>
      <c r="J11" s="7"/>
      <c r="K11" s="7"/>
      <c r="L11" s="25"/>
      <c r="M11" s="25"/>
      <c r="N11" s="25"/>
      <c r="O11" s="25"/>
      <c r="P11" s="25"/>
      <c r="Q11" s="25"/>
      <c r="R11" s="25"/>
      <c r="S11" s="7"/>
    </row>
    <row r="12" spans="1:19" ht="24" customHeight="1" thickTop="1" thickBot="1" x14ac:dyDescent="0.25">
      <c r="A12" s="5" t="s">
        <v>25</v>
      </c>
      <c r="B12" s="5" t="s">
        <v>26</v>
      </c>
      <c r="C12" s="6" t="s">
        <v>120</v>
      </c>
      <c r="D12" s="7" t="s">
        <v>143</v>
      </c>
      <c r="E12" s="6" t="s">
        <v>22</v>
      </c>
      <c r="F12" s="6" t="s">
        <v>22</v>
      </c>
      <c r="G12" s="7" t="s">
        <v>144</v>
      </c>
      <c r="H12" s="7" t="s">
        <v>144</v>
      </c>
      <c r="I12" s="7" t="s">
        <v>144</v>
      </c>
      <c r="J12" s="7" t="s">
        <v>144</v>
      </c>
      <c r="K12" s="7" t="s">
        <v>145</v>
      </c>
      <c r="L12" s="6" t="s">
        <v>22</v>
      </c>
      <c r="M12" s="6" t="s">
        <v>22</v>
      </c>
      <c r="N12" s="6" t="s">
        <v>22</v>
      </c>
      <c r="O12" s="6" t="s">
        <v>22</v>
      </c>
      <c r="P12" s="6" t="s">
        <v>22</v>
      </c>
      <c r="Q12" s="6" t="s">
        <v>22</v>
      </c>
      <c r="R12" s="6" t="s">
        <v>22</v>
      </c>
      <c r="S12" s="7" t="s">
        <v>146</v>
      </c>
    </row>
    <row r="13" spans="1:19" ht="52.5" thickTop="1" thickBot="1" x14ac:dyDescent="0.25">
      <c r="A13" s="5"/>
      <c r="B13" s="26" t="s">
        <v>263</v>
      </c>
      <c r="C13" s="6"/>
      <c r="D13" s="7"/>
      <c r="E13" s="24"/>
      <c r="F13" s="6"/>
      <c r="G13" s="25"/>
      <c r="H13" s="25"/>
      <c r="I13" s="25"/>
      <c r="J13" s="25"/>
      <c r="K13" s="25"/>
      <c r="L13" s="6"/>
      <c r="M13" s="6"/>
      <c r="N13" s="6"/>
      <c r="O13" s="6"/>
      <c r="P13" s="6"/>
      <c r="Q13" s="6"/>
      <c r="R13" s="6"/>
      <c r="S13" s="25"/>
    </row>
    <row r="14" spans="1:19" ht="24" customHeight="1" thickTop="1" thickBot="1" x14ac:dyDescent="0.25">
      <c r="A14" s="5" t="s">
        <v>27</v>
      </c>
      <c r="B14" s="5" t="s">
        <v>28</v>
      </c>
      <c r="C14" s="6" t="s">
        <v>121</v>
      </c>
      <c r="D14" s="7" t="s">
        <v>123</v>
      </c>
      <c r="E14" s="7" t="s">
        <v>122</v>
      </c>
      <c r="F14" s="6" t="s">
        <v>22</v>
      </c>
      <c r="G14" s="6" t="s">
        <v>22</v>
      </c>
      <c r="H14" s="6" t="s">
        <v>22</v>
      </c>
      <c r="I14" s="6" t="s">
        <v>22</v>
      </c>
      <c r="J14" s="6" t="s">
        <v>22</v>
      </c>
      <c r="K14" s="6" t="s">
        <v>22</v>
      </c>
      <c r="L14" s="6" t="s">
        <v>22</v>
      </c>
      <c r="M14" s="6" t="s">
        <v>22</v>
      </c>
      <c r="N14" s="6" t="s">
        <v>22</v>
      </c>
      <c r="O14" s="6" t="s">
        <v>22</v>
      </c>
      <c r="P14" s="6" t="s">
        <v>22</v>
      </c>
      <c r="Q14" s="6" t="s">
        <v>22</v>
      </c>
      <c r="R14" s="6" t="s">
        <v>22</v>
      </c>
      <c r="S14" s="6" t="s">
        <v>22</v>
      </c>
    </row>
    <row r="15" spans="1:19" ht="60" customHeight="1" thickTop="1" thickBot="1" x14ac:dyDescent="0.25">
      <c r="A15" s="5"/>
      <c r="B15" s="26" t="s">
        <v>263</v>
      </c>
      <c r="C15" s="6"/>
      <c r="D15" s="7"/>
      <c r="E15" s="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24" customHeight="1" thickTop="1" thickBot="1" x14ac:dyDescent="0.25">
      <c r="A16" s="5" t="s">
        <v>29</v>
      </c>
      <c r="B16" s="5" t="s">
        <v>30</v>
      </c>
      <c r="C16" s="6" t="s">
        <v>124</v>
      </c>
      <c r="D16" s="7" t="s">
        <v>147</v>
      </c>
      <c r="E16" s="7" t="s">
        <v>147</v>
      </c>
      <c r="F16" s="7" t="s">
        <v>148</v>
      </c>
      <c r="G16" s="7" t="s">
        <v>149</v>
      </c>
      <c r="H16" s="7" t="s">
        <v>150</v>
      </c>
      <c r="I16" s="7" t="s">
        <v>151</v>
      </c>
      <c r="J16" s="7" t="s">
        <v>152</v>
      </c>
      <c r="K16" s="7" t="s">
        <v>153</v>
      </c>
      <c r="L16" s="7" t="s">
        <v>153</v>
      </c>
      <c r="M16" s="7" t="s">
        <v>152</v>
      </c>
      <c r="N16" s="7" t="s">
        <v>151</v>
      </c>
      <c r="O16" s="7" t="s">
        <v>150</v>
      </c>
      <c r="P16" s="7" t="s">
        <v>149</v>
      </c>
      <c r="Q16" s="7" t="s">
        <v>148</v>
      </c>
      <c r="R16" s="7" t="s">
        <v>147</v>
      </c>
      <c r="S16" s="7" t="s">
        <v>147</v>
      </c>
    </row>
    <row r="17" spans="1:19" ht="66" customHeight="1" thickTop="1" thickBot="1" x14ac:dyDescent="0.25">
      <c r="A17" s="5"/>
      <c r="B17" s="26" t="s">
        <v>263</v>
      </c>
      <c r="C17" s="6"/>
      <c r="D17" s="25"/>
      <c r="E17" s="7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24" customHeight="1" thickTop="1" thickBot="1" x14ac:dyDescent="0.25">
      <c r="A18" s="5" t="s">
        <v>31</v>
      </c>
      <c r="B18" s="5" t="s">
        <v>32</v>
      </c>
      <c r="C18" s="6" t="s">
        <v>33</v>
      </c>
      <c r="D18" s="6" t="s">
        <v>22</v>
      </c>
      <c r="E18" s="7" t="s">
        <v>33</v>
      </c>
      <c r="F18" s="6" t="s">
        <v>22</v>
      </c>
      <c r="G18" s="6" t="s">
        <v>22</v>
      </c>
      <c r="H18" s="6" t="s">
        <v>22</v>
      </c>
      <c r="I18" s="6" t="s">
        <v>22</v>
      </c>
      <c r="J18" s="6" t="s">
        <v>22</v>
      </c>
      <c r="K18" s="6" t="s">
        <v>22</v>
      </c>
      <c r="L18" s="6" t="s">
        <v>22</v>
      </c>
      <c r="M18" s="6" t="s">
        <v>22</v>
      </c>
      <c r="N18" s="6" t="s">
        <v>22</v>
      </c>
      <c r="O18" s="6" t="s">
        <v>22</v>
      </c>
      <c r="P18" s="6" t="s">
        <v>22</v>
      </c>
      <c r="Q18" s="6" t="s">
        <v>22</v>
      </c>
      <c r="R18" s="6" t="s">
        <v>22</v>
      </c>
      <c r="S18" s="6" t="s">
        <v>22</v>
      </c>
    </row>
    <row r="19" spans="1:19" ht="63" customHeight="1" thickTop="1" thickBot="1" x14ac:dyDescent="0.25">
      <c r="A19" s="5"/>
      <c r="B19" s="26" t="s">
        <v>263</v>
      </c>
      <c r="C19" s="6"/>
      <c r="D19" s="24"/>
      <c r="E19" s="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24" customHeight="1" thickTop="1" thickBot="1" x14ac:dyDescent="0.25">
      <c r="A20" s="5" t="s">
        <v>34</v>
      </c>
      <c r="B20" s="5" t="s">
        <v>35</v>
      </c>
      <c r="C20" s="6" t="s">
        <v>36</v>
      </c>
      <c r="D20" s="7" t="s">
        <v>154</v>
      </c>
      <c r="E20" s="7" t="s">
        <v>155</v>
      </c>
      <c r="F20" s="7" t="s">
        <v>155</v>
      </c>
      <c r="G20" s="7" t="s">
        <v>156</v>
      </c>
      <c r="H20" s="7" t="s">
        <v>116</v>
      </c>
      <c r="I20" s="7" t="s">
        <v>116</v>
      </c>
      <c r="J20" s="7" t="s">
        <v>116</v>
      </c>
      <c r="K20" s="7" t="s">
        <v>116</v>
      </c>
      <c r="L20" s="7" t="s">
        <v>116</v>
      </c>
      <c r="M20" s="7" t="s">
        <v>116</v>
      </c>
      <c r="N20" s="7" t="s">
        <v>116</v>
      </c>
      <c r="O20" s="7" t="s">
        <v>116</v>
      </c>
      <c r="P20" s="7" t="s">
        <v>116</v>
      </c>
      <c r="Q20" s="7" t="s">
        <v>116</v>
      </c>
      <c r="R20" s="7" t="s">
        <v>116</v>
      </c>
      <c r="S20" s="7" t="s">
        <v>116</v>
      </c>
    </row>
    <row r="21" spans="1:19" ht="66" customHeight="1" thickTop="1" thickBot="1" x14ac:dyDescent="0.25">
      <c r="A21" s="5"/>
      <c r="B21" s="26" t="s">
        <v>268</v>
      </c>
      <c r="C21" s="6"/>
      <c r="D21" s="25"/>
      <c r="E21" s="25"/>
      <c r="F21" s="25"/>
      <c r="G21" s="25"/>
      <c r="H21" s="7"/>
      <c r="I21" s="7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24" customHeight="1" thickTop="1" thickBot="1" x14ac:dyDescent="0.25">
      <c r="A22" s="5" t="s">
        <v>37</v>
      </c>
      <c r="B22" s="5" t="s">
        <v>38</v>
      </c>
      <c r="C22" s="6" t="s">
        <v>125</v>
      </c>
      <c r="D22" s="6" t="s">
        <v>22</v>
      </c>
      <c r="E22" s="6" t="s">
        <v>22</v>
      </c>
      <c r="F22" s="6" t="s">
        <v>22</v>
      </c>
      <c r="G22" s="6" t="s">
        <v>22</v>
      </c>
      <c r="H22" s="7" t="s">
        <v>157</v>
      </c>
      <c r="I22" s="7" t="s">
        <v>158</v>
      </c>
      <c r="J22" s="6" t="s">
        <v>22</v>
      </c>
      <c r="K22" s="6" t="s">
        <v>22</v>
      </c>
      <c r="L22" s="6" t="s">
        <v>22</v>
      </c>
      <c r="M22" s="6" t="s">
        <v>22</v>
      </c>
      <c r="N22" s="6" t="s">
        <v>22</v>
      </c>
      <c r="O22" s="6" t="s">
        <v>22</v>
      </c>
      <c r="P22" s="6" t="s">
        <v>22</v>
      </c>
      <c r="Q22" s="6" t="s">
        <v>22</v>
      </c>
      <c r="R22" s="6" t="s">
        <v>22</v>
      </c>
      <c r="S22" s="6" t="s">
        <v>22</v>
      </c>
    </row>
    <row r="23" spans="1:19" ht="73.5" customHeight="1" thickTop="1" thickBot="1" x14ac:dyDescent="0.25">
      <c r="A23" s="5"/>
      <c r="B23" s="26" t="s">
        <v>264</v>
      </c>
      <c r="C23" s="6"/>
      <c r="D23" s="6"/>
      <c r="E23" s="24"/>
      <c r="F23" s="24"/>
      <c r="G23" s="24"/>
      <c r="H23" s="7"/>
      <c r="I23" s="7"/>
      <c r="J23" s="24"/>
      <c r="K23" s="6"/>
      <c r="L23" s="6"/>
      <c r="M23" s="6"/>
      <c r="N23" s="6"/>
      <c r="O23" s="6"/>
      <c r="P23" s="6"/>
      <c r="Q23" s="6"/>
      <c r="R23" s="6"/>
      <c r="S23" s="6"/>
    </row>
    <row r="24" spans="1:19" ht="24" customHeight="1" thickTop="1" thickBot="1" x14ac:dyDescent="0.25">
      <c r="A24" s="5" t="s">
        <v>39</v>
      </c>
      <c r="B24" s="5" t="s">
        <v>40</v>
      </c>
      <c r="C24" s="6" t="s">
        <v>126</v>
      </c>
      <c r="D24" s="6" t="s">
        <v>22</v>
      </c>
      <c r="E24" s="7" t="s">
        <v>159</v>
      </c>
      <c r="F24" s="7" t="s">
        <v>160</v>
      </c>
      <c r="G24" s="7" t="s">
        <v>127</v>
      </c>
      <c r="H24" s="7" t="s">
        <v>128</v>
      </c>
      <c r="I24" s="7" t="s">
        <v>161</v>
      </c>
      <c r="J24" s="7" t="s">
        <v>162</v>
      </c>
      <c r="K24" s="6" t="s">
        <v>22</v>
      </c>
      <c r="L24" s="6" t="s">
        <v>22</v>
      </c>
      <c r="M24" s="6" t="s">
        <v>22</v>
      </c>
      <c r="N24" s="6" t="s">
        <v>22</v>
      </c>
      <c r="O24" s="6" t="s">
        <v>22</v>
      </c>
      <c r="P24" s="6" t="s">
        <v>22</v>
      </c>
      <c r="Q24" s="6" t="s">
        <v>22</v>
      </c>
      <c r="R24" s="6" t="s">
        <v>22</v>
      </c>
      <c r="S24" s="6" t="s">
        <v>22</v>
      </c>
    </row>
    <row r="25" spans="1:19" ht="64.5" customHeight="1" thickTop="1" thickBot="1" x14ac:dyDescent="0.25">
      <c r="A25" s="5"/>
      <c r="B25" s="26" t="s">
        <v>266</v>
      </c>
      <c r="C25" s="6"/>
      <c r="D25" s="6"/>
      <c r="E25" s="25"/>
      <c r="F25" s="25"/>
      <c r="G25" s="25"/>
      <c r="H25" s="25"/>
      <c r="I25" s="25"/>
      <c r="J25" s="7"/>
      <c r="K25" s="24"/>
      <c r="L25" s="24"/>
      <c r="M25" s="24"/>
      <c r="N25" s="24"/>
      <c r="O25" s="24"/>
      <c r="P25" s="24"/>
      <c r="Q25" s="6"/>
      <c r="R25" s="6"/>
      <c r="S25" s="6"/>
    </row>
    <row r="26" spans="1:19" ht="24" customHeight="1" thickTop="1" thickBot="1" x14ac:dyDescent="0.25">
      <c r="A26" s="5" t="s">
        <v>41</v>
      </c>
      <c r="B26" s="5" t="s">
        <v>42</v>
      </c>
      <c r="C26" s="6" t="s">
        <v>43</v>
      </c>
      <c r="D26" s="6" t="s">
        <v>22</v>
      </c>
      <c r="E26" s="6" t="s">
        <v>22</v>
      </c>
      <c r="F26" s="6" t="s">
        <v>22</v>
      </c>
      <c r="G26" s="6" t="s">
        <v>22</v>
      </c>
      <c r="H26" s="6" t="s">
        <v>22</v>
      </c>
      <c r="I26" s="6" t="s">
        <v>22</v>
      </c>
      <c r="J26" s="7" t="s">
        <v>163</v>
      </c>
      <c r="K26" s="7" t="s">
        <v>164</v>
      </c>
      <c r="L26" s="7" t="s">
        <v>165</v>
      </c>
      <c r="M26" s="7" t="s">
        <v>45</v>
      </c>
      <c r="N26" s="7" t="s">
        <v>45</v>
      </c>
      <c r="O26" s="7" t="s">
        <v>45</v>
      </c>
      <c r="P26" s="7" t="s">
        <v>44</v>
      </c>
      <c r="Q26" s="6" t="s">
        <v>22</v>
      </c>
      <c r="R26" s="6" t="s">
        <v>22</v>
      </c>
      <c r="S26" s="6" t="s">
        <v>22</v>
      </c>
    </row>
    <row r="27" spans="1:19" ht="45.75" customHeight="1" thickTop="1" thickBot="1" x14ac:dyDescent="0.25">
      <c r="A27" s="5"/>
      <c r="B27" s="26" t="s">
        <v>264</v>
      </c>
      <c r="C27" s="6"/>
      <c r="D27" s="6"/>
      <c r="E27" s="6"/>
      <c r="F27" s="6"/>
      <c r="G27" s="6"/>
      <c r="H27" s="6"/>
      <c r="I27" s="6"/>
      <c r="J27" s="7"/>
      <c r="K27" s="7"/>
      <c r="L27" s="7"/>
      <c r="M27" s="7"/>
      <c r="N27" s="7"/>
      <c r="O27" s="7"/>
      <c r="P27" s="7"/>
      <c r="Q27" s="6"/>
      <c r="R27" s="6"/>
      <c r="S27" s="6"/>
    </row>
    <row r="28" spans="1:19" ht="24" customHeight="1" thickTop="1" thickBot="1" x14ac:dyDescent="0.25">
      <c r="A28" s="5" t="s">
        <v>46</v>
      </c>
      <c r="B28" s="5" t="s">
        <v>47</v>
      </c>
      <c r="C28" s="6" t="s">
        <v>48</v>
      </c>
      <c r="D28" s="6" t="s">
        <v>22</v>
      </c>
      <c r="E28" s="6" t="s">
        <v>22</v>
      </c>
      <c r="F28" s="6" t="s">
        <v>22</v>
      </c>
      <c r="G28" s="6" t="s">
        <v>22</v>
      </c>
      <c r="H28" s="6" t="s">
        <v>22</v>
      </c>
      <c r="I28" s="6" t="s">
        <v>22</v>
      </c>
      <c r="J28" s="7" t="s">
        <v>50</v>
      </c>
      <c r="K28" s="7" t="s">
        <v>51</v>
      </c>
      <c r="L28" s="7" t="s">
        <v>166</v>
      </c>
      <c r="M28" s="7" t="s">
        <v>166</v>
      </c>
      <c r="N28" s="7" t="s">
        <v>50</v>
      </c>
      <c r="O28" s="7" t="s">
        <v>50</v>
      </c>
      <c r="P28" s="7" t="s">
        <v>49</v>
      </c>
      <c r="Q28" s="6" t="s">
        <v>22</v>
      </c>
      <c r="R28" s="6" t="s">
        <v>22</v>
      </c>
      <c r="S28" s="6" t="s">
        <v>22</v>
      </c>
    </row>
    <row r="29" spans="1:19" ht="54.75" customHeight="1" thickTop="1" thickBot="1" x14ac:dyDescent="0.25">
      <c r="A29" s="5"/>
      <c r="B29" s="26" t="s">
        <v>264</v>
      </c>
      <c r="C29" s="6"/>
      <c r="D29" s="6"/>
      <c r="E29" s="6"/>
      <c r="F29" s="6"/>
      <c r="G29" s="6"/>
      <c r="H29" s="6"/>
      <c r="I29" s="6"/>
      <c r="J29" s="7"/>
      <c r="K29" s="7"/>
      <c r="L29" s="7"/>
      <c r="M29" s="7"/>
      <c r="N29" s="7"/>
      <c r="O29" s="7"/>
      <c r="P29" s="7"/>
      <c r="Q29" s="24"/>
      <c r="R29" s="24"/>
      <c r="S29" s="6"/>
    </row>
    <row r="30" spans="1:19" ht="24" customHeight="1" thickTop="1" thickBot="1" x14ac:dyDescent="0.25">
      <c r="A30" s="5" t="s">
        <v>52</v>
      </c>
      <c r="B30" s="5" t="s">
        <v>53</v>
      </c>
      <c r="C30" s="6" t="s">
        <v>54</v>
      </c>
      <c r="D30" s="6" t="s">
        <v>22</v>
      </c>
      <c r="E30" s="6" t="s">
        <v>22</v>
      </c>
      <c r="F30" s="6" t="s">
        <v>22</v>
      </c>
      <c r="G30" s="6" t="s">
        <v>22</v>
      </c>
      <c r="H30" s="6" t="s">
        <v>22</v>
      </c>
      <c r="I30" s="6" t="s">
        <v>22</v>
      </c>
      <c r="J30" s="7" t="s">
        <v>55</v>
      </c>
      <c r="K30" s="7" t="s">
        <v>55</v>
      </c>
      <c r="L30" s="7" t="s">
        <v>167</v>
      </c>
      <c r="M30" s="7" t="s">
        <v>55</v>
      </c>
      <c r="N30" s="7" t="s">
        <v>55</v>
      </c>
      <c r="O30" s="7" t="s">
        <v>56</v>
      </c>
      <c r="P30" s="7" t="s">
        <v>56</v>
      </c>
      <c r="Q30" s="7" t="s">
        <v>57</v>
      </c>
      <c r="R30" s="7" t="s">
        <v>57</v>
      </c>
      <c r="S30" s="6" t="s">
        <v>22</v>
      </c>
    </row>
    <row r="31" spans="1:19" ht="57.75" customHeight="1" thickTop="1" thickBot="1" x14ac:dyDescent="0.25">
      <c r="A31" s="5"/>
      <c r="B31" s="26" t="s">
        <v>264</v>
      </c>
      <c r="C31" s="6"/>
      <c r="D31" s="6"/>
      <c r="E31" s="6"/>
      <c r="F31" s="6"/>
      <c r="G31" s="6"/>
      <c r="H31" s="6"/>
      <c r="I31" s="6"/>
      <c r="J31" s="7"/>
      <c r="K31" s="7"/>
      <c r="L31" s="7"/>
      <c r="M31" s="7"/>
      <c r="N31" s="7"/>
      <c r="O31" s="7"/>
      <c r="P31" s="7"/>
      <c r="Q31" s="7"/>
      <c r="R31" s="25"/>
      <c r="S31" s="6"/>
    </row>
    <row r="32" spans="1:19" ht="24" customHeight="1" thickTop="1" thickBot="1" x14ac:dyDescent="0.25">
      <c r="A32" s="5" t="s">
        <v>58</v>
      </c>
      <c r="B32" s="5" t="s">
        <v>59</v>
      </c>
      <c r="C32" s="6" t="s">
        <v>60</v>
      </c>
      <c r="D32" s="6" t="s">
        <v>22</v>
      </c>
      <c r="E32" s="6" t="s">
        <v>22</v>
      </c>
      <c r="F32" s="6" t="s">
        <v>22</v>
      </c>
      <c r="G32" s="6" t="s">
        <v>22</v>
      </c>
      <c r="H32" s="6" t="s">
        <v>22</v>
      </c>
      <c r="I32" s="6" t="s">
        <v>22</v>
      </c>
      <c r="J32" s="7" t="s">
        <v>61</v>
      </c>
      <c r="K32" s="7" t="s">
        <v>62</v>
      </c>
      <c r="L32" s="7" t="s">
        <v>61</v>
      </c>
      <c r="M32" s="7" t="s">
        <v>61</v>
      </c>
      <c r="N32" s="7" t="s">
        <v>62</v>
      </c>
      <c r="O32" s="7" t="s">
        <v>62</v>
      </c>
      <c r="P32" s="7" t="s">
        <v>61</v>
      </c>
      <c r="Q32" s="7" t="s">
        <v>62</v>
      </c>
      <c r="R32" s="6" t="s">
        <v>22</v>
      </c>
      <c r="S32" s="6" t="s">
        <v>22</v>
      </c>
    </row>
    <row r="33" spans="1:19" ht="66.75" customHeight="1" thickTop="1" thickBot="1" x14ac:dyDescent="0.25">
      <c r="A33" s="5"/>
      <c r="B33" s="26" t="s">
        <v>264</v>
      </c>
      <c r="C33" s="6"/>
      <c r="D33" s="6"/>
      <c r="E33" s="6"/>
      <c r="F33" s="6"/>
      <c r="G33" s="6"/>
      <c r="H33" s="6"/>
      <c r="I33" s="24"/>
      <c r="J33" s="7"/>
      <c r="K33" s="7"/>
      <c r="L33" s="25"/>
      <c r="M33" s="25"/>
      <c r="N33" s="25"/>
      <c r="O33" s="25"/>
      <c r="P33" s="25"/>
      <c r="Q33" s="25"/>
      <c r="R33" s="6"/>
      <c r="S33" s="6"/>
    </row>
    <row r="34" spans="1:19" ht="24" customHeight="1" thickTop="1" thickBot="1" x14ac:dyDescent="0.25">
      <c r="A34" s="5" t="s">
        <v>63</v>
      </c>
      <c r="B34" s="5" t="s">
        <v>64</v>
      </c>
      <c r="C34" s="6" t="s">
        <v>65</v>
      </c>
      <c r="D34" s="6" t="s">
        <v>22</v>
      </c>
      <c r="E34" s="6" t="s">
        <v>22</v>
      </c>
      <c r="F34" s="6" t="s">
        <v>22</v>
      </c>
      <c r="G34" s="6" t="s">
        <v>22</v>
      </c>
      <c r="H34" s="6" t="s">
        <v>22</v>
      </c>
      <c r="I34" s="7" t="s">
        <v>168</v>
      </c>
      <c r="J34" s="7" t="s">
        <v>169</v>
      </c>
      <c r="K34" s="7" t="s">
        <v>66</v>
      </c>
      <c r="L34" s="6" t="s">
        <v>22</v>
      </c>
      <c r="M34" s="6" t="s">
        <v>22</v>
      </c>
      <c r="N34" s="6" t="s">
        <v>22</v>
      </c>
      <c r="O34" s="6" t="s">
        <v>22</v>
      </c>
      <c r="P34" s="6" t="s">
        <v>22</v>
      </c>
      <c r="Q34" s="6" t="s">
        <v>22</v>
      </c>
      <c r="R34" s="6" t="s">
        <v>22</v>
      </c>
      <c r="S34" s="6" t="s">
        <v>22</v>
      </c>
    </row>
    <row r="35" spans="1:19" ht="35.25" customHeight="1" thickTop="1" thickBot="1" x14ac:dyDescent="0.25">
      <c r="A35" s="5"/>
      <c r="B35" s="26" t="s">
        <v>264</v>
      </c>
      <c r="C35" s="6"/>
      <c r="D35" s="6"/>
      <c r="E35" s="6"/>
      <c r="F35" s="6"/>
      <c r="G35" s="6"/>
      <c r="H35" s="6"/>
      <c r="I35" s="25"/>
      <c r="J35" s="25"/>
      <c r="K35" s="7"/>
      <c r="L35" s="24"/>
      <c r="M35" s="24"/>
      <c r="N35" s="6"/>
      <c r="O35" s="6"/>
      <c r="P35" s="6"/>
      <c r="Q35" s="6"/>
      <c r="R35" s="6"/>
      <c r="S35" s="6"/>
    </row>
    <row r="36" spans="1:19" ht="24" customHeight="1" thickTop="1" thickBot="1" x14ac:dyDescent="0.25">
      <c r="A36" s="5" t="s">
        <v>67</v>
      </c>
      <c r="B36" s="5" t="s">
        <v>68</v>
      </c>
      <c r="C36" s="6" t="s">
        <v>216</v>
      </c>
      <c r="D36" s="6" t="s">
        <v>22</v>
      </c>
      <c r="E36" s="6" t="s">
        <v>22</v>
      </c>
      <c r="F36" s="6" t="s">
        <v>22</v>
      </c>
      <c r="G36" s="6" t="s">
        <v>22</v>
      </c>
      <c r="H36" s="6" t="s">
        <v>22</v>
      </c>
      <c r="I36" s="6" t="s">
        <v>22</v>
      </c>
      <c r="J36" s="6" t="s">
        <v>22</v>
      </c>
      <c r="K36" s="7" t="s">
        <v>217</v>
      </c>
      <c r="L36" s="7" t="s">
        <v>218</v>
      </c>
      <c r="M36" s="7" t="s">
        <v>219</v>
      </c>
      <c r="N36" s="6" t="s">
        <v>22</v>
      </c>
      <c r="O36" s="6" t="s">
        <v>22</v>
      </c>
      <c r="P36" s="6" t="s">
        <v>22</v>
      </c>
      <c r="Q36" s="6" t="s">
        <v>22</v>
      </c>
      <c r="R36" s="6" t="s">
        <v>22</v>
      </c>
      <c r="S36" s="6" t="s">
        <v>22</v>
      </c>
    </row>
    <row r="37" spans="1:19" ht="42.75" customHeight="1" thickTop="1" x14ac:dyDescent="0.2">
      <c r="A37" s="5"/>
      <c r="B37" s="26" t="s">
        <v>267</v>
      </c>
      <c r="C37" s="6"/>
      <c r="D37" s="6"/>
      <c r="E37" s="6"/>
      <c r="F37" s="6"/>
      <c r="G37" s="6"/>
      <c r="H37" s="24"/>
      <c r="I37" s="24"/>
      <c r="J37" s="24"/>
      <c r="K37" s="25"/>
      <c r="L37" s="25"/>
      <c r="M37" s="25"/>
      <c r="N37" s="6"/>
      <c r="O37" s="6"/>
      <c r="P37" s="6"/>
      <c r="Q37" s="6"/>
      <c r="R37" s="6"/>
      <c r="S37" s="6"/>
    </row>
    <row r="38" spans="1:19" ht="24" customHeight="1" thickBot="1" x14ac:dyDescent="0.25">
      <c r="A38" s="5" t="s">
        <v>69</v>
      </c>
      <c r="B38" s="5" t="s">
        <v>70</v>
      </c>
      <c r="C38" s="6" t="s">
        <v>129</v>
      </c>
      <c r="D38" s="6" t="s">
        <v>22</v>
      </c>
      <c r="E38" s="6" t="s">
        <v>22</v>
      </c>
      <c r="F38" s="6" t="s">
        <v>22</v>
      </c>
      <c r="G38" s="6" t="s">
        <v>22</v>
      </c>
      <c r="H38" s="7" t="s">
        <v>170</v>
      </c>
      <c r="I38" s="7" t="s">
        <v>130</v>
      </c>
      <c r="J38" s="7" t="s">
        <v>171</v>
      </c>
      <c r="K38" s="6" t="s">
        <v>22</v>
      </c>
      <c r="L38" s="6" t="s">
        <v>22</v>
      </c>
      <c r="M38" s="6" t="s">
        <v>22</v>
      </c>
      <c r="N38" s="6" t="s">
        <v>22</v>
      </c>
      <c r="O38" s="6" t="s">
        <v>22</v>
      </c>
      <c r="P38" s="6" t="s">
        <v>22</v>
      </c>
      <c r="Q38" s="6" t="s">
        <v>22</v>
      </c>
      <c r="R38" s="6" t="s">
        <v>22</v>
      </c>
      <c r="S38" s="6" t="s">
        <v>22</v>
      </c>
    </row>
    <row r="39" spans="1:19" ht="36" customHeight="1" thickTop="1" x14ac:dyDescent="0.2">
      <c r="A39" s="5"/>
      <c r="B39" s="26" t="s">
        <v>265</v>
      </c>
      <c r="C39" s="6"/>
      <c r="D39" s="6"/>
      <c r="E39" s="6"/>
      <c r="F39" s="6"/>
      <c r="G39" s="6"/>
      <c r="H39" s="25"/>
      <c r="I39" s="25"/>
      <c r="J39" s="25"/>
      <c r="K39" s="24"/>
      <c r="L39" s="24"/>
      <c r="M39" s="24"/>
      <c r="N39" s="24"/>
      <c r="O39" s="24"/>
      <c r="P39" s="6"/>
      <c r="Q39" s="24"/>
      <c r="R39" s="24"/>
      <c r="S39" s="6"/>
    </row>
    <row r="40" spans="1:19" ht="24" customHeight="1" thickBot="1" x14ac:dyDescent="0.25">
      <c r="A40" s="5" t="s">
        <v>71</v>
      </c>
      <c r="B40" s="5" t="s">
        <v>72</v>
      </c>
      <c r="C40" s="6" t="s">
        <v>73</v>
      </c>
      <c r="D40" s="6" t="s">
        <v>22</v>
      </c>
      <c r="E40" s="6" t="s">
        <v>22</v>
      </c>
      <c r="F40" s="6" t="s">
        <v>22</v>
      </c>
      <c r="G40" s="6" t="s">
        <v>22</v>
      </c>
      <c r="H40" s="6" t="s">
        <v>22</v>
      </c>
      <c r="I40" s="6" t="s">
        <v>22</v>
      </c>
      <c r="J40" s="6" t="s">
        <v>22</v>
      </c>
      <c r="K40" s="7" t="s">
        <v>172</v>
      </c>
      <c r="L40" s="7" t="s">
        <v>173</v>
      </c>
      <c r="M40" s="7" t="s">
        <v>74</v>
      </c>
      <c r="N40" s="7" t="s">
        <v>74</v>
      </c>
      <c r="O40" s="7" t="s">
        <v>174</v>
      </c>
      <c r="P40" s="6" t="s">
        <v>22</v>
      </c>
      <c r="Q40" s="7" t="s">
        <v>75</v>
      </c>
      <c r="R40" s="7" t="s">
        <v>75</v>
      </c>
      <c r="S40" s="6" t="s">
        <v>22</v>
      </c>
    </row>
    <row r="41" spans="1:19" ht="27.75" customHeight="1" thickTop="1" thickBot="1" x14ac:dyDescent="0.25">
      <c r="A41" s="5"/>
      <c r="B41" s="26" t="s">
        <v>264</v>
      </c>
      <c r="C41" s="6"/>
      <c r="D41" s="6"/>
      <c r="E41" s="6"/>
      <c r="F41" s="6"/>
      <c r="G41" s="6"/>
      <c r="H41" s="6"/>
      <c r="I41" s="24"/>
      <c r="J41" s="24"/>
      <c r="K41" s="7"/>
      <c r="L41" s="7"/>
      <c r="M41" s="25"/>
      <c r="N41" s="25"/>
      <c r="O41" s="25"/>
      <c r="P41" s="6"/>
      <c r="Q41" s="25"/>
      <c r="R41" s="25"/>
      <c r="S41" s="6"/>
    </row>
    <row r="42" spans="1:19" ht="24" customHeight="1" thickTop="1" thickBot="1" x14ac:dyDescent="0.25">
      <c r="A42" s="5" t="s">
        <v>76</v>
      </c>
      <c r="B42" s="5" t="s">
        <v>77</v>
      </c>
      <c r="C42" s="6" t="s">
        <v>78</v>
      </c>
      <c r="D42" s="6" t="s">
        <v>22</v>
      </c>
      <c r="E42" s="6" t="s">
        <v>22</v>
      </c>
      <c r="F42" s="6" t="s">
        <v>22</v>
      </c>
      <c r="G42" s="6" t="s">
        <v>22</v>
      </c>
      <c r="H42" s="6" t="s">
        <v>22</v>
      </c>
      <c r="I42" s="7" t="s">
        <v>79</v>
      </c>
      <c r="J42" s="7" t="s">
        <v>175</v>
      </c>
      <c r="K42" s="7" t="s">
        <v>79</v>
      </c>
      <c r="L42" s="7" t="s">
        <v>79</v>
      </c>
      <c r="M42" s="6" t="s">
        <v>22</v>
      </c>
      <c r="N42" s="6" t="s">
        <v>22</v>
      </c>
      <c r="O42" s="6" t="s">
        <v>22</v>
      </c>
      <c r="P42" s="6" t="s">
        <v>22</v>
      </c>
      <c r="Q42" s="6" t="s">
        <v>22</v>
      </c>
      <c r="R42" s="6" t="s">
        <v>22</v>
      </c>
      <c r="S42" s="6" t="s">
        <v>22</v>
      </c>
    </row>
    <row r="43" spans="1:19" ht="46.5" customHeight="1" thickTop="1" thickBot="1" x14ac:dyDescent="0.25">
      <c r="A43" s="5"/>
      <c r="B43" s="26" t="s">
        <v>264</v>
      </c>
      <c r="C43" s="6"/>
      <c r="D43" s="6"/>
      <c r="E43" s="6"/>
      <c r="F43" s="6"/>
      <c r="G43" s="6"/>
      <c r="H43" s="6"/>
      <c r="I43" s="25"/>
      <c r="J43" s="25"/>
      <c r="K43" s="7"/>
      <c r="L43" s="7"/>
      <c r="M43" s="24"/>
      <c r="N43" s="24"/>
      <c r="O43" s="24"/>
      <c r="P43" s="6"/>
      <c r="Q43" s="6"/>
      <c r="R43" s="6"/>
      <c r="S43" s="6"/>
    </row>
    <row r="44" spans="1:19" ht="24" customHeight="1" thickTop="1" thickBot="1" x14ac:dyDescent="0.25">
      <c r="A44" s="5" t="s">
        <v>80</v>
      </c>
      <c r="B44" s="5" t="s">
        <v>81</v>
      </c>
      <c r="C44" s="6" t="s">
        <v>131</v>
      </c>
      <c r="D44" s="6" t="s">
        <v>22</v>
      </c>
      <c r="E44" s="6" t="s">
        <v>22</v>
      </c>
      <c r="F44" s="6" t="s">
        <v>22</v>
      </c>
      <c r="G44" s="6" t="s">
        <v>22</v>
      </c>
      <c r="H44" s="6" t="s">
        <v>22</v>
      </c>
      <c r="I44" s="6" t="s">
        <v>22</v>
      </c>
      <c r="J44" s="6" t="s">
        <v>22</v>
      </c>
      <c r="K44" s="7" t="s">
        <v>176</v>
      </c>
      <c r="L44" s="7" t="s">
        <v>177</v>
      </c>
      <c r="M44" s="7" t="s">
        <v>132</v>
      </c>
      <c r="N44" s="7" t="s">
        <v>132</v>
      </c>
      <c r="O44" s="7" t="s">
        <v>133</v>
      </c>
      <c r="P44" s="6" t="s">
        <v>22</v>
      </c>
      <c r="Q44" s="6" t="s">
        <v>22</v>
      </c>
      <c r="R44" s="6" t="s">
        <v>22</v>
      </c>
      <c r="S44" s="6" t="s">
        <v>22</v>
      </c>
    </row>
    <row r="45" spans="1:19" ht="30" customHeight="1" thickTop="1" thickBot="1" x14ac:dyDescent="0.25">
      <c r="A45" s="5"/>
      <c r="B45" s="26" t="s">
        <v>264</v>
      </c>
      <c r="C45" s="6"/>
      <c r="D45" s="6"/>
      <c r="E45" s="6"/>
      <c r="F45" s="6"/>
      <c r="G45" s="6"/>
      <c r="H45" s="6"/>
      <c r="I45" s="6"/>
      <c r="J45" s="24"/>
      <c r="K45" s="7"/>
      <c r="L45" s="7"/>
      <c r="M45" s="7"/>
      <c r="N45" s="7"/>
      <c r="O45" s="7"/>
      <c r="P45" s="24"/>
      <c r="Q45" s="24"/>
      <c r="R45" s="24"/>
      <c r="S45" s="6"/>
    </row>
    <row r="46" spans="1:19" ht="24" customHeight="1" thickTop="1" thickBot="1" x14ac:dyDescent="0.25">
      <c r="A46" s="5" t="s">
        <v>82</v>
      </c>
      <c r="B46" s="5" t="s">
        <v>83</v>
      </c>
      <c r="C46" s="6" t="s">
        <v>84</v>
      </c>
      <c r="D46" s="6" t="s">
        <v>22</v>
      </c>
      <c r="E46" s="6" t="s">
        <v>22</v>
      </c>
      <c r="F46" s="6" t="s">
        <v>22</v>
      </c>
      <c r="G46" s="6" t="s">
        <v>22</v>
      </c>
      <c r="H46" s="6" t="s">
        <v>22</v>
      </c>
      <c r="I46" s="6" t="s">
        <v>22</v>
      </c>
      <c r="J46" s="7" t="s">
        <v>87</v>
      </c>
      <c r="K46" s="7" t="s">
        <v>178</v>
      </c>
      <c r="L46" s="7" t="s">
        <v>87</v>
      </c>
      <c r="M46" s="7" t="s">
        <v>86</v>
      </c>
      <c r="N46" s="7" t="s">
        <v>86</v>
      </c>
      <c r="O46" s="7" t="s">
        <v>86</v>
      </c>
      <c r="P46" s="7" t="s">
        <v>85</v>
      </c>
      <c r="Q46" s="7" t="s">
        <v>85</v>
      </c>
      <c r="R46" s="7" t="s">
        <v>85</v>
      </c>
      <c r="S46" s="6" t="s">
        <v>22</v>
      </c>
    </row>
    <row r="47" spans="1:19" ht="28.5" customHeight="1" thickTop="1" thickBot="1" x14ac:dyDescent="0.25">
      <c r="A47" s="5"/>
      <c r="B47" s="26" t="s">
        <v>264</v>
      </c>
      <c r="C47" s="6"/>
      <c r="D47" s="6"/>
      <c r="E47" s="6"/>
      <c r="F47" s="6"/>
      <c r="G47" s="6"/>
      <c r="H47" s="6"/>
      <c r="I47" s="6"/>
      <c r="J47" s="25"/>
      <c r="K47" s="25"/>
      <c r="L47" s="25"/>
      <c r="M47" s="25"/>
      <c r="N47" s="25"/>
      <c r="O47" s="25"/>
      <c r="P47" s="7"/>
      <c r="Q47" s="7"/>
      <c r="R47" s="7"/>
      <c r="S47" s="24"/>
    </row>
    <row r="48" spans="1:19" ht="24" customHeight="1" thickTop="1" thickBot="1" x14ac:dyDescent="0.25">
      <c r="A48" s="5" t="s">
        <v>88</v>
      </c>
      <c r="B48" s="5" t="s">
        <v>89</v>
      </c>
      <c r="C48" s="6" t="s">
        <v>90</v>
      </c>
      <c r="D48" s="6" t="s">
        <v>22</v>
      </c>
      <c r="E48" s="6" t="s">
        <v>22</v>
      </c>
      <c r="F48" s="6" t="s">
        <v>22</v>
      </c>
      <c r="G48" s="6" t="s">
        <v>22</v>
      </c>
      <c r="H48" s="6" t="s">
        <v>22</v>
      </c>
      <c r="I48" s="6" t="s">
        <v>22</v>
      </c>
      <c r="J48" s="6" t="s">
        <v>22</v>
      </c>
      <c r="K48" s="6" t="s">
        <v>22</v>
      </c>
      <c r="L48" s="6" t="s">
        <v>22</v>
      </c>
      <c r="M48" s="6" t="s">
        <v>22</v>
      </c>
      <c r="N48" s="6" t="s">
        <v>22</v>
      </c>
      <c r="O48" s="6" t="s">
        <v>22</v>
      </c>
      <c r="P48" s="7" t="s">
        <v>179</v>
      </c>
      <c r="Q48" s="7" t="s">
        <v>91</v>
      </c>
      <c r="R48" s="7" t="s">
        <v>91</v>
      </c>
      <c r="S48" s="7" t="s">
        <v>180</v>
      </c>
    </row>
    <row r="49" spans="1:19" ht="15" thickTop="1" x14ac:dyDescent="0.2">
      <c r="A49" s="27"/>
      <c r="B49" s="26" t="s">
        <v>264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  <c r="R49" s="25"/>
      <c r="S49" s="25"/>
    </row>
    <row r="50" spans="1:19" x14ac:dyDescent="0.2">
      <c r="A50" s="28" t="s">
        <v>92</v>
      </c>
      <c r="B50" s="28"/>
      <c r="C50" s="8"/>
      <c r="D50" s="9" t="s">
        <v>181</v>
      </c>
      <c r="E50" s="9" t="s">
        <v>220</v>
      </c>
      <c r="F50" s="9" t="s">
        <v>221</v>
      </c>
      <c r="G50" s="9" t="s">
        <v>222</v>
      </c>
      <c r="H50" s="9" t="s">
        <v>223</v>
      </c>
      <c r="I50" s="9" t="s">
        <v>224</v>
      </c>
      <c r="J50" s="9" t="s">
        <v>225</v>
      </c>
      <c r="K50" s="9" t="s">
        <v>226</v>
      </c>
      <c r="L50" s="9" t="s">
        <v>227</v>
      </c>
      <c r="M50" s="9" t="s">
        <v>228</v>
      </c>
      <c r="N50" s="9" t="s">
        <v>229</v>
      </c>
      <c r="O50" s="9" t="s">
        <v>230</v>
      </c>
      <c r="P50" s="9" t="s">
        <v>231</v>
      </c>
      <c r="Q50" s="9" t="s">
        <v>232</v>
      </c>
      <c r="R50" s="9" t="s">
        <v>233</v>
      </c>
      <c r="S50" s="9" t="s">
        <v>182</v>
      </c>
    </row>
    <row r="51" spans="1:19" x14ac:dyDescent="0.2">
      <c r="A51" s="28" t="s">
        <v>93</v>
      </c>
      <c r="B51" s="28"/>
      <c r="C51" s="8"/>
      <c r="D51" s="9" t="s">
        <v>183</v>
      </c>
      <c r="E51" s="9" t="s">
        <v>184</v>
      </c>
      <c r="F51" s="9" t="s">
        <v>185</v>
      </c>
      <c r="G51" s="9" t="s">
        <v>186</v>
      </c>
      <c r="H51" s="9" t="s">
        <v>187</v>
      </c>
      <c r="I51" s="9" t="s">
        <v>188</v>
      </c>
      <c r="J51" s="9" t="s">
        <v>189</v>
      </c>
      <c r="K51" s="9" t="s">
        <v>234</v>
      </c>
      <c r="L51" s="9" t="s">
        <v>235</v>
      </c>
      <c r="M51" s="9" t="s">
        <v>236</v>
      </c>
      <c r="N51" s="9" t="s">
        <v>190</v>
      </c>
      <c r="O51" s="9" t="s">
        <v>191</v>
      </c>
      <c r="P51" s="9" t="s">
        <v>192</v>
      </c>
      <c r="Q51" s="9" t="s">
        <v>193</v>
      </c>
      <c r="R51" s="9" t="s">
        <v>194</v>
      </c>
      <c r="S51" s="9" t="s">
        <v>195</v>
      </c>
    </row>
    <row r="52" spans="1:19" x14ac:dyDescent="0.2">
      <c r="A52" s="28" t="s">
        <v>94</v>
      </c>
      <c r="B52" s="28"/>
      <c r="C52" s="8"/>
      <c r="D52" s="9" t="s">
        <v>181</v>
      </c>
      <c r="E52" s="9" t="s">
        <v>237</v>
      </c>
      <c r="F52" s="9" t="s">
        <v>238</v>
      </c>
      <c r="G52" s="9" t="s">
        <v>239</v>
      </c>
      <c r="H52" s="9" t="s">
        <v>240</v>
      </c>
      <c r="I52" s="9" t="s">
        <v>241</v>
      </c>
      <c r="J52" s="9" t="s">
        <v>242</v>
      </c>
      <c r="K52" s="9" t="s">
        <v>243</v>
      </c>
      <c r="L52" s="9" t="s">
        <v>244</v>
      </c>
      <c r="M52" s="9" t="s">
        <v>245</v>
      </c>
      <c r="N52" s="9" t="s">
        <v>246</v>
      </c>
      <c r="O52" s="9" t="s">
        <v>247</v>
      </c>
      <c r="P52" s="9" t="s">
        <v>248</v>
      </c>
      <c r="Q52" s="9" t="s">
        <v>249</v>
      </c>
      <c r="R52" s="9" t="s">
        <v>196</v>
      </c>
      <c r="S52" s="9" t="s">
        <v>95</v>
      </c>
    </row>
    <row r="53" spans="1:19" x14ac:dyDescent="0.2">
      <c r="A53" s="28" t="s">
        <v>96</v>
      </c>
      <c r="B53" s="28"/>
      <c r="C53" s="8"/>
      <c r="D53" s="9" t="s">
        <v>183</v>
      </c>
      <c r="E53" s="9" t="s">
        <v>197</v>
      </c>
      <c r="F53" s="9" t="s">
        <v>198</v>
      </c>
      <c r="G53" s="9" t="s">
        <v>199</v>
      </c>
      <c r="H53" s="9" t="s">
        <v>200</v>
      </c>
      <c r="I53" s="9" t="s">
        <v>201</v>
      </c>
      <c r="J53" s="9" t="s">
        <v>202</v>
      </c>
      <c r="K53" s="9" t="s">
        <v>250</v>
      </c>
      <c r="L53" s="9" t="s">
        <v>251</v>
      </c>
      <c r="M53" s="9" t="s">
        <v>252</v>
      </c>
      <c r="N53" s="9" t="s">
        <v>253</v>
      </c>
      <c r="O53" s="9" t="s">
        <v>254</v>
      </c>
      <c r="P53" s="9" t="s">
        <v>255</v>
      </c>
      <c r="Q53" s="9" t="s">
        <v>256</v>
      </c>
      <c r="R53" s="9" t="s">
        <v>257</v>
      </c>
      <c r="S53" s="9" t="s">
        <v>258</v>
      </c>
    </row>
    <row r="54" spans="1:19" x14ac:dyDescent="0.2">
      <c r="A54" s="28" t="s">
        <v>260</v>
      </c>
      <c r="B54" s="28"/>
      <c r="C54" s="8"/>
      <c r="D54" s="12">
        <f>D53*1.2228</f>
        <v>53198.452032000008</v>
      </c>
      <c r="E54" s="12">
        <f t="shared" ref="E54:R54" si="0">E53*1.2228</f>
        <v>112751.57556000001</v>
      </c>
      <c r="F54" s="12">
        <f t="shared" si="0"/>
        <v>189700.30080000003</v>
      </c>
      <c r="G54" s="12">
        <f t="shared" si="0"/>
        <v>317346.61973999999</v>
      </c>
      <c r="H54" s="12">
        <f t="shared" si="0"/>
        <v>512035.58992800006</v>
      </c>
      <c r="I54" s="12">
        <f t="shared" si="0"/>
        <v>823505.37172800011</v>
      </c>
      <c r="J54" s="12">
        <f t="shared" si="0"/>
        <v>1235739.9141600002</v>
      </c>
      <c r="K54" s="12">
        <f t="shared" si="0"/>
        <v>1743560.4880320001</v>
      </c>
      <c r="L54" s="12">
        <f t="shared" si="0"/>
        <v>2198151.8319960004</v>
      </c>
      <c r="M54" s="12">
        <f t="shared" si="0"/>
        <v>2432605.5734160002</v>
      </c>
      <c r="N54" s="12">
        <f t="shared" si="0"/>
        <v>2620686.0677399999</v>
      </c>
      <c r="O54" s="12">
        <f t="shared" si="0"/>
        <v>2801122.9493160006</v>
      </c>
      <c r="P54" s="12">
        <f t="shared" si="0"/>
        <v>2897458.8384000002</v>
      </c>
      <c r="Q54" s="12">
        <f t="shared" si="0"/>
        <v>2970747.4909080002</v>
      </c>
      <c r="R54" s="12">
        <f t="shared" si="0"/>
        <v>3012260.2791960002</v>
      </c>
      <c r="S54" s="12">
        <f>S53*1.2228-0.01</f>
        <v>3030743.8572080005</v>
      </c>
    </row>
    <row r="55" spans="1:19" x14ac:dyDescent="0.2">
      <c r="A55" s="2"/>
      <c r="B55" s="2"/>
      <c r="C55" s="2"/>
      <c r="D55" s="2"/>
      <c r="E55" s="2"/>
      <c r="F55" s="2"/>
      <c r="G55" s="2"/>
    </row>
    <row r="56" spans="1:19" ht="15" x14ac:dyDescent="0.25">
      <c r="A56" s="31" t="s">
        <v>106</v>
      </c>
      <c r="B56" s="32"/>
      <c r="C56" s="32"/>
      <c r="D56" s="32"/>
      <c r="E56" s="32"/>
      <c r="F56" s="32"/>
      <c r="G56" s="32"/>
    </row>
    <row r="57" spans="1:19" ht="15" x14ac:dyDescent="0.2">
      <c r="A57" s="3" t="s">
        <v>1</v>
      </c>
      <c r="B57" s="3" t="s">
        <v>2</v>
      </c>
      <c r="C57" s="4" t="s">
        <v>3</v>
      </c>
      <c r="D57" s="4" t="s">
        <v>4</v>
      </c>
      <c r="E57" s="4" t="s">
        <v>5</v>
      </c>
      <c r="F57" s="4" t="s">
        <v>6</v>
      </c>
      <c r="G57" s="4" t="s">
        <v>7</v>
      </c>
      <c r="H57" s="4" t="s">
        <v>8</v>
      </c>
      <c r="I57" s="4" t="s">
        <v>9</v>
      </c>
      <c r="J57" s="4" t="s">
        <v>10</v>
      </c>
      <c r="K57" s="4" t="s">
        <v>11</v>
      </c>
      <c r="L57" s="4" t="s">
        <v>12</v>
      </c>
      <c r="M57" s="4" t="s">
        <v>13</v>
      </c>
      <c r="N57" s="4" t="s">
        <v>14</v>
      </c>
      <c r="O57" s="4" t="s">
        <v>15</v>
      </c>
      <c r="P57" s="4" t="s">
        <v>16</v>
      </c>
      <c r="Q57" s="4" t="s">
        <v>17</v>
      </c>
      <c r="R57" s="4" t="s">
        <v>18</v>
      </c>
      <c r="S57" s="4" t="s">
        <v>19</v>
      </c>
    </row>
    <row r="58" spans="1:19" ht="24" customHeight="1" thickBot="1" x14ac:dyDescent="0.25">
      <c r="A58" s="5" t="s">
        <v>20</v>
      </c>
      <c r="B58" s="5" t="s">
        <v>107</v>
      </c>
      <c r="C58" s="6" t="s">
        <v>108</v>
      </c>
      <c r="D58" s="6" t="s">
        <v>22</v>
      </c>
      <c r="E58" s="6" t="s">
        <v>22</v>
      </c>
      <c r="F58" s="6" t="s">
        <v>22</v>
      </c>
      <c r="G58" s="6" t="s">
        <v>22</v>
      </c>
      <c r="H58" s="6" t="s">
        <v>22</v>
      </c>
      <c r="I58" s="6" t="s">
        <v>22</v>
      </c>
      <c r="J58" s="6" t="s">
        <v>22</v>
      </c>
      <c r="K58" s="6" t="s">
        <v>22</v>
      </c>
      <c r="L58" s="6" t="s">
        <v>22</v>
      </c>
      <c r="M58" s="7" t="s">
        <v>203</v>
      </c>
      <c r="N58" s="7" t="s">
        <v>204</v>
      </c>
      <c r="O58" s="7" t="s">
        <v>205</v>
      </c>
      <c r="P58" s="6" t="s">
        <v>22</v>
      </c>
      <c r="Q58" s="6" t="s">
        <v>22</v>
      </c>
      <c r="R58" s="6" t="s">
        <v>22</v>
      </c>
      <c r="S58" s="6" t="s">
        <v>22</v>
      </c>
    </row>
    <row r="59" spans="1:19" ht="39.75" customHeight="1" thickTop="1" x14ac:dyDescent="0.2">
      <c r="A59" s="27"/>
      <c r="B59" s="26" t="s">
        <v>264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5"/>
      <c r="N59" s="25"/>
      <c r="O59" s="25"/>
      <c r="P59" s="24"/>
      <c r="Q59" s="24"/>
      <c r="R59" s="24"/>
      <c r="S59" s="24"/>
    </row>
    <row r="60" spans="1:19" x14ac:dyDescent="0.2">
      <c r="A60" s="28" t="s">
        <v>92</v>
      </c>
      <c r="B60" s="28"/>
      <c r="C60" s="8"/>
      <c r="D60" s="9" t="s">
        <v>109</v>
      </c>
      <c r="E60" s="9" t="s">
        <v>109</v>
      </c>
      <c r="F60" s="9" t="s">
        <v>109</v>
      </c>
      <c r="G60" s="9" t="s">
        <v>109</v>
      </c>
      <c r="H60" s="9" t="s">
        <v>109</v>
      </c>
      <c r="I60" s="9" t="s">
        <v>109</v>
      </c>
      <c r="J60" s="9" t="s">
        <v>109</v>
      </c>
      <c r="K60" s="9" t="s">
        <v>109</v>
      </c>
      <c r="L60" s="9" t="s">
        <v>109</v>
      </c>
      <c r="M60" s="9" t="s">
        <v>206</v>
      </c>
      <c r="N60" s="9" t="s">
        <v>207</v>
      </c>
      <c r="O60" s="9" t="s">
        <v>208</v>
      </c>
      <c r="P60" s="9" t="s">
        <v>109</v>
      </c>
      <c r="Q60" s="9" t="s">
        <v>109</v>
      </c>
      <c r="R60" s="9" t="s">
        <v>109</v>
      </c>
      <c r="S60" s="9" t="s">
        <v>109</v>
      </c>
    </row>
    <row r="61" spans="1:19" x14ac:dyDescent="0.2">
      <c r="A61" s="28" t="s">
        <v>93</v>
      </c>
      <c r="B61" s="28"/>
      <c r="C61" s="8"/>
      <c r="D61" s="9" t="s">
        <v>110</v>
      </c>
      <c r="E61" s="9" t="s">
        <v>110</v>
      </c>
      <c r="F61" s="9" t="s">
        <v>110</v>
      </c>
      <c r="G61" s="9" t="s">
        <v>110</v>
      </c>
      <c r="H61" s="9" t="s">
        <v>110</v>
      </c>
      <c r="I61" s="9" t="s">
        <v>110</v>
      </c>
      <c r="J61" s="9" t="s">
        <v>110</v>
      </c>
      <c r="K61" s="9" t="s">
        <v>110</v>
      </c>
      <c r="L61" s="9" t="s">
        <v>110</v>
      </c>
      <c r="M61" s="9" t="s">
        <v>209</v>
      </c>
      <c r="N61" s="9" t="s">
        <v>210</v>
      </c>
      <c r="O61" s="9" t="s">
        <v>211</v>
      </c>
      <c r="P61" s="9" t="s">
        <v>110</v>
      </c>
      <c r="Q61" s="9" t="s">
        <v>110</v>
      </c>
      <c r="R61" s="9" t="s">
        <v>110</v>
      </c>
      <c r="S61" s="9" t="s">
        <v>110</v>
      </c>
    </row>
    <row r="62" spans="1:19" x14ac:dyDescent="0.2">
      <c r="A62" s="28" t="s">
        <v>94</v>
      </c>
      <c r="B62" s="28"/>
      <c r="C62" s="8"/>
      <c r="D62" s="9" t="s">
        <v>109</v>
      </c>
      <c r="E62" s="9" t="s">
        <v>109</v>
      </c>
      <c r="F62" s="9" t="s">
        <v>109</v>
      </c>
      <c r="G62" s="9" t="s">
        <v>109</v>
      </c>
      <c r="H62" s="9" t="s">
        <v>109</v>
      </c>
      <c r="I62" s="9" t="s">
        <v>109</v>
      </c>
      <c r="J62" s="9" t="s">
        <v>109</v>
      </c>
      <c r="K62" s="9" t="s">
        <v>109</v>
      </c>
      <c r="L62" s="9" t="s">
        <v>109</v>
      </c>
      <c r="M62" s="9" t="s">
        <v>206</v>
      </c>
      <c r="N62" s="9" t="s">
        <v>212</v>
      </c>
      <c r="O62" s="9" t="s">
        <v>95</v>
      </c>
      <c r="P62" s="9" t="s">
        <v>95</v>
      </c>
      <c r="Q62" s="9" t="s">
        <v>95</v>
      </c>
      <c r="R62" s="9" t="s">
        <v>95</v>
      </c>
      <c r="S62" s="9" t="s">
        <v>95</v>
      </c>
    </row>
    <row r="63" spans="1:19" x14ac:dyDescent="0.2">
      <c r="A63" s="28" t="s">
        <v>96</v>
      </c>
      <c r="B63" s="28"/>
      <c r="C63" s="8"/>
      <c r="D63" s="9" t="s">
        <v>110</v>
      </c>
      <c r="E63" s="9" t="s">
        <v>110</v>
      </c>
      <c r="F63" s="9" t="s">
        <v>110</v>
      </c>
      <c r="G63" s="9" t="s">
        <v>110</v>
      </c>
      <c r="H63" s="9" t="s">
        <v>110</v>
      </c>
      <c r="I63" s="9" t="s">
        <v>110</v>
      </c>
      <c r="J63" s="9" t="s">
        <v>110</v>
      </c>
      <c r="K63" s="9" t="s">
        <v>110</v>
      </c>
      <c r="L63" s="9" t="s">
        <v>110</v>
      </c>
      <c r="M63" s="9" t="s">
        <v>213</v>
      </c>
      <c r="N63" s="9" t="s">
        <v>214</v>
      </c>
      <c r="O63" s="9" t="s">
        <v>111</v>
      </c>
      <c r="P63" s="9" t="s">
        <v>111</v>
      </c>
      <c r="Q63" s="9" t="s">
        <v>111</v>
      </c>
      <c r="R63" s="9" t="s">
        <v>111</v>
      </c>
      <c r="S63" s="9" t="s">
        <v>111</v>
      </c>
    </row>
    <row r="64" spans="1:19" x14ac:dyDescent="0.2">
      <c r="A64" s="28" t="s">
        <v>261</v>
      </c>
      <c r="B64" s="28"/>
      <c r="C64" s="8"/>
      <c r="D64" s="12">
        <f>D63*1.2228</f>
        <v>0</v>
      </c>
      <c r="E64" s="12">
        <f t="shared" ref="E64" si="1">E63*1.2228</f>
        <v>0</v>
      </c>
      <c r="F64" s="12">
        <f t="shared" ref="F64" si="2">F63*1.2228</f>
        <v>0</v>
      </c>
      <c r="G64" s="12">
        <f t="shared" ref="G64" si="3">G63*1.2228</f>
        <v>0</v>
      </c>
      <c r="H64" s="12">
        <f t="shared" ref="H64" si="4">H63*1.2228</f>
        <v>0</v>
      </c>
      <c r="I64" s="12">
        <f t="shared" ref="I64" si="5">I63*1.2228</f>
        <v>0</v>
      </c>
      <c r="J64" s="12">
        <f t="shared" ref="J64" si="6">J63*1.2228</f>
        <v>0</v>
      </c>
      <c r="K64" s="12">
        <f t="shared" ref="K64" si="7">K63*1.2228</f>
        <v>0</v>
      </c>
      <c r="L64" s="12">
        <f t="shared" ref="L64" si="8">L63*1.2228</f>
        <v>0</v>
      </c>
      <c r="M64" s="12">
        <f>M63*1.1528</f>
        <v>138999.98974399999</v>
      </c>
      <c r="N64" s="12">
        <f t="shared" ref="N64:R64" si="9">N63*1.1528</f>
        <v>315878.33604799997</v>
      </c>
      <c r="O64" s="12">
        <f t="shared" si="9"/>
        <v>338199.50674400001</v>
      </c>
      <c r="P64" s="12">
        <f t="shared" si="9"/>
        <v>338199.50674400001</v>
      </c>
      <c r="Q64" s="12">
        <f t="shared" si="9"/>
        <v>338199.50674400001</v>
      </c>
      <c r="R64" s="12">
        <f t="shared" si="9"/>
        <v>338199.50674400001</v>
      </c>
      <c r="S64" s="12">
        <f>S63*1.1528</f>
        <v>338199.50674400001</v>
      </c>
    </row>
    <row r="65" spans="1:19" ht="60" customHeight="1" x14ac:dyDescent="0.2">
      <c r="A65" s="10"/>
      <c r="B65" s="10"/>
      <c r="C65" s="10"/>
      <c r="D65" s="10"/>
      <c r="E65" s="10"/>
      <c r="F65" s="10"/>
      <c r="G65" s="10"/>
    </row>
    <row r="66" spans="1:19" ht="15" x14ac:dyDescent="0.25">
      <c r="A66" s="40" t="s">
        <v>112</v>
      </c>
      <c r="B66" s="40"/>
      <c r="C66" s="40"/>
      <c r="D66" s="40"/>
      <c r="E66" s="40"/>
      <c r="F66" s="40"/>
      <c r="G66" s="40"/>
    </row>
    <row r="67" spans="1:19" ht="15" x14ac:dyDescent="0.2">
      <c r="A67" s="3" t="s">
        <v>1</v>
      </c>
      <c r="B67" s="3" t="s">
        <v>2</v>
      </c>
      <c r="C67" s="4" t="s">
        <v>3</v>
      </c>
      <c r="D67" s="4" t="s">
        <v>4</v>
      </c>
      <c r="E67" s="4" t="s">
        <v>5</v>
      </c>
      <c r="F67" s="4" t="s">
        <v>6</v>
      </c>
      <c r="G67" s="4" t="s">
        <v>7</v>
      </c>
      <c r="H67" s="4" t="s">
        <v>8</v>
      </c>
      <c r="I67" s="4" t="s">
        <v>9</v>
      </c>
      <c r="J67" s="4" t="s">
        <v>10</v>
      </c>
      <c r="K67" s="4" t="s">
        <v>11</v>
      </c>
      <c r="L67" s="4" t="s">
        <v>12</v>
      </c>
      <c r="M67" s="4" t="s">
        <v>13</v>
      </c>
      <c r="N67" s="4" t="s">
        <v>14</v>
      </c>
      <c r="O67" s="4" t="s">
        <v>15</v>
      </c>
      <c r="P67" s="4" t="s">
        <v>16</v>
      </c>
      <c r="Q67" s="4" t="s">
        <v>17</v>
      </c>
      <c r="R67" s="4" t="s">
        <v>18</v>
      </c>
      <c r="S67" s="4" t="s">
        <v>19</v>
      </c>
    </row>
    <row r="68" spans="1:19" ht="24" customHeight="1" x14ac:dyDescent="0.2">
      <c r="A68" s="5" t="s">
        <v>20</v>
      </c>
      <c r="B68" s="5" t="s">
        <v>215</v>
      </c>
      <c r="C68" s="6"/>
      <c r="D68" s="6" t="s">
        <v>22</v>
      </c>
      <c r="E68" s="6" t="s">
        <v>22</v>
      </c>
      <c r="F68" s="6" t="s">
        <v>22</v>
      </c>
      <c r="G68" s="6" t="s">
        <v>22</v>
      </c>
      <c r="H68" s="6" t="s">
        <v>22</v>
      </c>
      <c r="I68" s="6" t="s">
        <v>22</v>
      </c>
      <c r="J68" s="6" t="s">
        <v>22</v>
      </c>
      <c r="K68" s="6" t="s">
        <v>22</v>
      </c>
      <c r="L68" s="6" t="s">
        <v>22</v>
      </c>
      <c r="M68" s="6" t="s">
        <v>22</v>
      </c>
      <c r="N68" s="6" t="s">
        <v>22</v>
      </c>
      <c r="O68" s="6" t="s">
        <v>22</v>
      </c>
      <c r="P68" s="6" t="s">
        <v>22</v>
      </c>
      <c r="Q68" s="6" t="s">
        <v>22</v>
      </c>
      <c r="R68" s="6" t="s">
        <v>22</v>
      </c>
      <c r="S68" s="6" t="s">
        <v>22</v>
      </c>
    </row>
    <row r="69" spans="1:19" x14ac:dyDescent="0.2">
      <c r="A69" s="41" t="s">
        <v>92</v>
      </c>
      <c r="B69" s="41"/>
      <c r="C69" s="8"/>
      <c r="D69" s="22">
        <f>(D51+D61)/$S$72</f>
        <v>1.5695168868802917E-2</v>
      </c>
      <c r="E69" s="22">
        <f t="shared" ref="E69:S69" si="10">(E51+E61)/$S$72</f>
        <v>1.7569991131967531E-2</v>
      </c>
      <c r="F69" s="22">
        <f t="shared" si="10"/>
        <v>2.2702225172913794E-2</v>
      </c>
      <c r="G69" s="22">
        <f t="shared" si="10"/>
        <v>3.7659564418138898E-2</v>
      </c>
      <c r="H69" s="22">
        <f t="shared" si="10"/>
        <v>5.743919507575037E-2</v>
      </c>
      <c r="I69" s="22">
        <f t="shared" si="10"/>
        <v>9.1893102828248044E-2</v>
      </c>
      <c r="J69" s="22">
        <f t="shared" si="10"/>
        <v>0.1216217861589665</v>
      </c>
      <c r="K69" s="22">
        <f t="shared" si="10"/>
        <v>0.14982258613801624</v>
      </c>
      <c r="L69" s="22">
        <f t="shared" si="10"/>
        <v>0.13411833685535182</v>
      </c>
      <c r="M69" s="22">
        <f t="shared" si="10"/>
        <v>0.11267041735259659</v>
      </c>
      <c r="N69" s="22">
        <f t="shared" si="10"/>
        <v>0.11084274325341936</v>
      </c>
      <c r="O69" s="22">
        <f t="shared" si="10"/>
        <v>6.0219699332669678E-2</v>
      </c>
      <c r="P69" s="22">
        <f t="shared" si="10"/>
        <v>2.8422030896503202E-2</v>
      </c>
      <c r="Q69" s="22">
        <f t="shared" si="10"/>
        <v>2.1622391880653968E-2</v>
      </c>
      <c r="R69" s="22">
        <f t="shared" si="10"/>
        <v>1.2247540999935535E-2</v>
      </c>
      <c r="S69" s="22">
        <f t="shared" si="10"/>
        <v>5.4532196360655991E-3</v>
      </c>
    </row>
    <row r="70" spans="1:19" x14ac:dyDescent="0.2">
      <c r="A70" s="28" t="s">
        <v>93</v>
      </c>
      <c r="B70" s="28"/>
      <c r="C70" s="8"/>
      <c r="D70" s="9">
        <f>D61+D51</f>
        <v>43505.440000000002</v>
      </c>
      <c r="E70" s="9">
        <f t="shared" ref="E70:S70" si="11">E61+E51</f>
        <v>48702.26</v>
      </c>
      <c r="F70" s="9">
        <f t="shared" si="11"/>
        <v>62928.3</v>
      </c>
      <c r="G70" s="9">
        <f t="shared" si="11"/>
        <v>104388.55</v>
      </c>
      <c r="H70" s="9">
        <f t="shared" si="11"/>
        <v>159215.71</v>
      </c>
      <c r="I70" s="9">
        <f t="shared" si="11"/>
        <v>254718.5</v>
      </c>
      <c r="J70" s="9">
        <f t="shared" si="11"/>
        <v>337123.44</v>
      </c>
      <c r="K70" s="9">
        <f t="shared" si="11"/>
        <v>415293.24</v>
      </c>
      <c r="L70" s="9">
        <f t="shared" si="11"/>
        <v>371762.63</v>
      </c>
      <c r="M70" s="9">
        <f t="shared" si="11"/>
        <v>312311.14</v>
      </c>
      <c r="N70" s="9">
        <f t="shared" si="11"/>
        <v>307245.01</v>
      </c>
      <c r="O70" s="9">
        <f t="shared" si="11"/>
        <v>166922.99000000002</v>
      </c>
      <c r="P70" s="9">
        <f t="shared" si="11"/>
        <v>78783.03</v>
      </c>
      <c r="Q70" s="9">
        <f t="shared" si="11"/>
        <v>59935.11</v>
      </c>
      <c r="R70" s="9">
        <f t="shared" si="11"/>
        <v>33948.959999999999</v>
      </c>
      <c r="S70" s="9">
        <f t="shared" si="11"/>
        <v>15115.78</v>
      </c>
    </row>
    <row r="71" spans="1:19" x14ac:dyDescent="0.2">
      <c r="A71" s="28" t="s">
        <v>94</v>
      </c>
      <c r="B71" s="28"/>
      <c r="C71" s="8"/>
      <c r="D71" s="22">
        <f>D72/$S$72</f>
        <v>1.5695168868802917E-2</v>
      </c>
      <c r="E71" s="22">
        <f t="shared" ref="E71:S71" si="12">E72/$S$72</f>
        <v>3.3265160000770448E-2</v>
      </c>
      <c r="F71" s="22">
        <f t="shared" si="12"/>
        <v>5.5967385173684242E-2</v>
      </c>
      <c r="G71" s="22">
        <f t="shared" si="12"/>
        <v>9.3626949591823133E-2</v>
      </c>
      <c r="H71" s="22">
        <f t="shared" si="12"/>
        <v>0.15106614466757351</v>
      </c>
      <c r="I71" s="22">
        <f t="shared" si="12"/>
        <v>0.24295924749582157</v>
      </c>
      <c r="J71" s="22">
        <f t="shared" si="12"/>
        <v>0.36458103365478806</v>
      </c>
      <c r="K71" s="22">
        <f t="shared" si="12"/>
        <v>0.51440361979280425</v>
      </c>
      <c r="L71" s="22">
        <f t="shared" si="12"/>
        <v>0.64852195664815615</v>
      </c>
      <c r="M71" s="22">
        <f t="shared" si="12"/>
        <v>0.76119237039311916</v>
      </c>
      <c r="N71" s="22">
        <f t="shared" si="12"/>
        <v>0.87203511364653841</v>
      </c>
      <c r="O71" s="22">
        <f t="shared" si="12"/>
        <v>0.9322548129792082</v>
      </c>
      <c r="P71" s="22">
        <f t="shared" si="12"/>
        <v>0.96067684387571128</v>
      </c>
      <c r="Q71" s="22">
        <f t="shared" si="12"/>
        <v>0.98229923575636524</v>
      </c>
      <c r="R71" s="22">
        <f t="shared" si="12"/>
        <v>0.99454677675630077</v>
      </c>
      <c r="S71" s="22">
        <f t="shared" si="12"/>
        <v>1</v>
      </c>
    </row>
    <row r="72" spans="1:19" x14ac:dyDescent="0.2">
      <c r="A72" s="28" t="s">
        <v>96</v>
      </c>
      <c r="B72" s="28"/>
      <c r="C72" s="8"/>
      <c r="D72" s="12">
        <f>D53+D63</f>
        <v>43505.440000000002</v>
      </c>
      <c r="E72" s="12">
        <f t="shared" ref="E72:S72" si="13">E53+E63</f>
        <v>92207.7</v>
      </c>
      <c r="F72" s="12">
        <f t="shared" si="13"/>
        <v>155136</v>
      </c>
      <c r="G72" s="12">
        <f t="shared" si="13"/>
        <v>259524.55</v>
      </c>
      <c r="H72" s="12">
        <f t="shared" si="13"/>
        <v>418740.26</v>
      </c>
      <c r="I72" s="12">
        <f t="shared" si="13"/>
        <v>673458.76</v>
      </c>
      <c r="J72" s="12">
        <f t="shared" si="13"/>
        <v>1010582.2</v>
      </c>
      <c r="K72" s="12">
        <f t="shared" si="13"/>
        <v>1425875.44</v>
      </c>
      <c r="L72" s="12">
        <f t="shared" si="13"/>
        <v>1797638.07</v>
      </c>
      <c r="M72" s="12">
        <f t="shared" si="13"/>
        <v>2109949.2000000002</v>
      </c>
      <c r="N72" s="12">
        <f t="shared" si="13"/>
        <v>2417194.21</v>
      </c>
      <c r="O72" s="12">
        <f t="shared" si="13"/>
        <v>2584117.2000000002</v>
      </c>
      <c r="P72" s="12">
        <f t="shared" si="13"/>
        <v>2662900.23</v>
      </c>
      <c r="Q72" s="12">
        <f t="shared" si="13"/>
        <v>2722835.34</v>
      </c>
      <c r="R72" s="12">
        <f t="shared" si="13"/>
        <v>2756784.3</v>
      </c>
      <c r="S72" s="12">
        <f t="shared" si="13"/>
        <v>2771900.09</v>
      </c>
    </row>
    <row r="73" spans="1:19" x14ac:dyDescent="0.2">
      <c r="A73" s="28" t="s">
        <v>259</v>
      </c>
      <c r="B73" s="28"/>
      <c r="C73" s="8"/>
      <c r="D73" s="12">
        <f>D54+D64</f>
        <v>53198.452032000008</v>
      </c>
      <c r="E73" s="12">
        <f t="shared" ref="E73:S73" si="14">E54+E64</f>
        <v>112751.57556000001</v>
      </c>
      <c r="F73" s="12">
        <f t="shared" si="14"/>
        <v>189700.30080000003</v>
      </c>
      <c r="G73" s="12">
        <f t="shared" si="14"/>
        <v>317346.61973999999</v>
      </c>
      <c r="H73" s="12">
        <f t="shared" si="14"/>
        <v>512035.58992800006</v>
      </c>
      <c r="I73" s="12">
        <f t="shared" si="14"/>
        <v>823505.37172800011</v>
      </c>
      <c r="J73" s="12">
        <f t="shared" si="14"/>
        <v>1235739.9141600002</v>
      </c>
      <c r="K73" s="12">
        <f t="shared" si="14"/>
        <v>1743560.4880320001</v>
      </c>
      <c r="L73" s="12">
        <f t="shared" si="14"/>
        <v>2198151.8319960004</v>
      </c>
      <c r="M73" s="12">
        <f t="shared" si="14"/>
        <v>2571605.5631600004</v>
      </c>
      <c r="N73" s="12">
        <f t="shared" si="14"/>
        <v>2936564.4037879999</v>
      </c>
      <c r="O73" s="12">
        <f t="shared" si="14"/>
        <v>3139322.4560600007</v>
      </c>
      <c r="P73" s="12">
        <f t="shared" si="14"/>
        <v>3235658.3451440004</v>
      </c>
      <c r="Q73" s="12">
        <f t="shared" si="14"/>
        <v>3308946.9976520003</v>
      </c>
      <c r="R73" s="12">
        <f t="shared" si="14"/>
        <v>3350459.7859400003</v>
      </c>
      <c r="S73" s="12">
        <f t="shared" si="14"/>
        <v>3368943.3639520006</v>
      </c>
    </row>
    <row r="74" spans="1:19" x14ac:dyDescent="0.2">
      <c r="A74" s="8"/>
      <c r="B74" s="8"/>
      <c r="C74" s="8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5" x14ac:dyDescent="0.25">
      <c r="A75" s="13" t="s">
        <v>134</v>
      </c>
    </row>
    <row r="76" spans="1:19" ht="15" x14ac:dyDescent="0.25">
      <c r="A76" s="11"/>
      <c r="B76" s="11"/>
      <c r="C76" s="14"/>
      <c r="D76" s="15"/>
    </row>
    <row r="77" spans="1:19" ht="15" x14ac:dyDescent="0.25">
      <c r="A77" s="11"/>
      <c r="B77" s="11"/>
      <c r="D77" s="14"/>
    </row>
    <row r="78" spans="1:19" ht="15" x14ac:dyDescent="0.25">
      <c r="A78" s="11"/>
      <c r="B78" s="11"/>
      <c r="C78" s="14"/>
      <c r="D78" s="15"/>
    </row>
    <row r="79" spans="1:19" ht="15" x14ac:dyDescent="0.25">
      <c r="A79" s="11"/>
      <c r="B79" s="11"/>
      <c r="C79" s="14"/>
      <c r="D79" s="14"/>
    </row>
    <row r="80" spans="1:19" ht="15" x14ac:dyDescent="0.25">
      <c r="A80" s="11"/>
      <c r="B80" s="11"/>
      <c r="C80" s="14"/>
      <c r="D80" s="11"/>
    </row>
    <row r="81" spans="1:20" ht="15" x14ac:dyDescent="0.25">
      <c r="A81" s="11"/>
      <c r="B81" s="11"/>
      <c r="C81" s="14"/>
      <c r="D81" s="11"/>
    </row>
    <row r="82" spans="1:20" ht="15" x14ac:dyDescent="0.25">
      <c r="A82" s="11"/>
      <c r="B82" s="11"/>
      <c r="C82" s="14"/>
      <c r="D82" s="15" t="s">
        <v>114</v>
      </c>
    </row>
    <row r="83" spans="1:20" ht="15" x14ac:dyDescent="0.25">
      <c r="A83" s="11"/>
      <c r="B83" s="16" t="s">
        <v>113</v>
      </c>
      <c r="C83" s="14"/>
      <c r="D83" s="14" t="s">
        <v>115</v>
      </c>
    </row>
    <row r="84" spans="1:20" ht="15" x14ac:dyDescent="0.25">
      <c r="A84" s="11"/>
      <c r="B84" s="11"/>
      <c r="C84" s="16"/>
      <c r="D84" s="15"/>
    </row>
    <row r="85" spans="1:20" ht="15" x14ac:dyDescent="0.25">
      <c r="A85" s="11"/>
      <c r="B85" s="11"/>
      <c r="C85" s="17"/>
      <c r="D85" s="14"/>
      <c r="Q85" s="23"/>
      <c r="R85" s="23"/>
      <c r="S85" s="23"/>
      <c r="T85" s="23"/>
    </row>
    <row r="86" spans="1:20" x14ac:dyDescent="0.2">
      <c r="A86" s="11"/>
      <c r="B86" s="11"/>
      <c r="C86" s="11"/>
      <c r="D86" s="11"/>
    </row>
    <row r="87" spans="1:20" x14ac:dyDescent="0.2">
      <c r="A87" s="11"/>
      <c r="B87" s="11"/>
      <c r="C87" s="11"/>
      <c r="D87" s="11"/>
    </row>
    <row r="88" spans="1:20" ht="15" x14ac:dyDescent="0.25">
      <c r="A88" s="11"/>
      <c r="B88" s="11"/>
      <c r="C88" s="16"/>
      <c r="D88" s="17"/>
    </row>
    <row r="89" spans="1:20" ht="15" x14ac:dyDescent="0.25">
      <c r="A89" s="11"/>
      <c r="B89" s="18"/>
      <c r="C89" s="11"/>
      <c r="D89" s="11"/>
    </row>
    <row r="90" spans="1:20" x14ac:dyDescent="0.2">
      <c r="A90" s="11"/>
      <c r="B90" s="11"/>
      <c r="C90" s="11"/>
      <c r="D90" s="11"/>
    </row>
    <row r="91" spans="1:20" ht="15" x14ac:dyDescent="0.25">
      <c r="A91" s="11"/>
      <c r="B91" s="11"/>
      <c r="C91" s="16"/>
      <c r="D91" s="11"/>
    </row>
    <row r="92" spans="1:20" x14ac:dyDescent="0.2">
      <c r="A92" s="11"/>
      <c r="B92" s="11"/>
      <c r="C92" s="19"/>
      <c r="D92" s="20"/>
    </row>
    <row r="93" spans="1:20" ht="15" x14ac:dyDescent="0.2">
      <c r="A93" s="11"/>
      <c r="B93" s="11"/>
      <c r="C93" s="21"/>
      <c r="D93" s="17"/>
    </row>
    <row r="97" spans="1:7" ht="69.95" customHeight="1" x14ac:dyDescent="0.2">
      <c r="A97" s="42"/>
      <c r="B97" s="42"/>
      <c r="C97" s="42"/>
      <c r="D97" s="42"/>
      <c r="E97" s="42"/>
      <c r="F97" s="42"/>
      <c r="G97" s="42"/>
    </row>
    <row r="98" spans="1:7" ht="60" customHeight="1" x14ac:dyDescent="0.2">
      <c r="A98" s="1"/>
      <c r="B98" s="1"/>
      <c r="C98" s="1"/>
      <c r="D98" s="1"/>
      <c r="E98" s="1"/>
      <c r="F98" s="1"/>
      <c r="G98" s="1"/>
    </row>
    <row r="99" spans="1:7" ht="69.95" customHeight="1" x14ac:dyDescent="0.2">
      <c r="A99" s="39"/>
      <c r="B99" s="32"/>
      <c r="C99" s="32"/>
      <c r="D99" s="32"/>
      <c r="E99" s="32"/>
      <c r="F99" s="32"/>
      <c r="G99" s="32"/>
    </row>
  </sheetData>
  <mergeCells count="29">
    <mergeCell ref="A99:G99"/>
    <mergeCell ref="A66:G66"/>
    <mergeCell ref="A69:B69"/>
    <mergeCell ref="A70:B70"/>
    <mergeCell ref="A71:B71"/>
    <mergeCell ref="A72:B72"/>
    <mergeCell ref="A97:G97"/>
    <mergeCell ref="A1:F1"/>
    <mergeCell ref="A2:D2"/>
    <mergeCell ref="E2:G2"/>
    <mergeCell ref="A3:D3"/>
    <mergeCell ref="E3:G3"/>
    <mergeCell ref="E4:G4"/>
    <mergeCell ref="A5:D5"/>
    <mergeCell ref="E5:G5"/>
    <mergeCell ref="A56:G56"/>
    <mergeCell ref="A6:G6"/>
    <mergeCell ref="A50:B50"/>
    <mergeCell ref="A51:B51"/>
    <mergeCell ref="A52:B52"/>
    <mergeCell ref="A53:B53"/>
    <mergeCell ref="A4:D4"/>
    <mergeCell ref="A54:B54"/>
    <mergeCell ref="A64:B64"/>
    <mergeCell ref="A73:B73"/>
    <mergeCell ref="A60:B60"/>
    <mergeCell ref="A61:B61"/>
    <mergeCell ref="A62:B62"/>
    <mergeCell ref="A63:B63"/>
  </mergeCells>
  <phoneticPr fontId="15" type="noConversion"/>
  <pageMargins left="0.5" right="0.5" top="1" bottom="1" header="0.5" footer="0.5"/>
  <pageSetup paperSize="8" scale="27" orientation="landscape" r:id="rId1"/>
  <headerFooter>
    <oddHeader xml:space="preserve">&amp;L </oddHeader>
    <oddFooter xml:space="preserve">&amp;L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Buttons</vt:lpstr>
      <vt:lpstr>Buttons!Area_de_impressao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Ten Licia</cp:lastModifiedBy>
  <cp:revision>0</cp:revision>
  <cp:lastPrinted>2024-01-19T15:03:50Z</cp:lastPrinted>
  <dcterms:created xsi:type="dcterms:W3CDTF">2023-09-06T18:26:30Z</dcterms:created>
  <dcterms:modified xsi:type="dcterms:W3CDTF">2024-01-19T15:13:16Z</dcterms:modified>
</cp:coreProperties>
</file>